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
    </mc:Choice>
  </mc:AlternateContent>
  <bookViews>
    <workbookView xWindow="0" yWindow="0" windowWidth="20490" windowHeight="84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33" i="1"/>
  <c r="D32" i="1"/>
  <c r="D31" i="1"/>
  <c r="F25" i="1"/>
  <c r="I23" i="1"/>
  <c r="J23" i="1" s="1"/>
  <c r="F27" i="1"/>
  <c r="G26" i="1"/>
  <c r="G24" i="1"/>
  <c r="F23" i="1"/>
  <c r="E27" i="1"/>
  <c r="E26" i="1"/>
  <c r="E25" i="1"/>
  <c r="E24" i="1"/>
  <c r="E23" i="1"/>
  <c r="D24" i="1"/>
  <c r="D25" i="1"/>
  <c r="D26" i="1"/>
  <c r="D27" i="1"/>
  <c r="D23" i="1"/>
  <c r="B27" i="1"/>
  <c r="B26" i="1"/>
  <c r="B25" i="1"/>
  <c r="B24" i="1"/>
  <c r="B23" i="1"/>
  <c r="H24" i="1" l="1"/>
  <c r="I24" i="1" s="1"/>
  <c r="J24" i="1"/>
  <c r="H25" i="1" l="1"/>
  <c r="I25" i="1" s="1"/>
  <c r="J25" i="1" s="1"/>
  <c r="H26" i="1" s="1"/>
  <c r="I26" i="1" s="1"/>
  <c r="J26" i="1" s="1"/>
  <c r="H27" i="1" l="1"/>
  <c r="I27" i="1" s="1"/>
  <c r="J27" i="1" s="1"/>
  <c r="H28" i="1" l="1"/>
  <c r="I28" i="1" s="1"/>
  <c r="J28" i="1" s="1"/>
</calcChain>
</file>

<file path=xl/sharedStrings.xml><?xml version="1.0" encoding="utf-8"?>
<sst xmlns="http://schemas.openxmlformats.org/spreadsheetml/2006/main" count="34" uniqueCount="34">
  <si>
    <t>1. Con el objeto de comprar un televisor LCD de 50’ valorizado en S/. 15,000 Ana María ha revisado los movimientos de su cuenta de ahorro, los mismos que se detallan a continuación:</t>
  </si>
  <si>
    <t>Mes</t>
  </si>
  <si>
    <t>Deposito/Retiro</t>
  </si>
  <si>
    <t>Tasa de Interés</t>
  </si>
  <si>
    <t>Deposito = 3,850</t>
  </si>
  <si>
    <t>TNA 12% CT</t>
  </si>
  <si>
    <t>Retiro = 550</t>
  </si>
  <si>
    <t>TNB 2% CB</t>
  </si>
  <si>
    <t>Deposito = 6,800</t>
  </si>
  <si>
    <t>TND 0.03% CS</t>
  </si>
  <si>
    <t>Retiro = 2,500</t>
  </si>
  <si>
    <t>TNA 11.5% CQ</t>
  </si>
  <si>
    <t>Deposito = 2,400</t>
  </si>
  <si>
    <t>TNS 3.8% CC</t>
  </si>
  <si>
    <t>X</t>
  </si>
  <si>
    <t xml:space="preserve">En base a la información anterior ella busca determinar lo siguiente:
a. Cuanto tiene de saldo en el mes doce a fin de conocer si le falta o le sobra dinero para adquirir el televisor (3 puntos)
b. Cuanto le falta o le sobra para lograr reunir el monto deseado (0.5 punto)
c. Cuál sería el valor del único depósito que debía haber realizado en el mes cero para lograr reunir el precio del televisor al finalizar el mes doce (asuma las variaciones de la tasa de interés que se le han proporcionado en el cuadro anterior) (1.5 puntos)
d. ¿Cuál es el rendimiento promedio anual obtenido por sus depósitos? (1 punto)
</t>
  </si>
  <si>
    <t>TET</t>
  </si>
  <si>
    <t>TEB</t>
  </si>
  <si>
    <t>TES</t>
  </si>
  <si>
    <t>TEQ</t>
  </si>
  <si>
    <t>TEC</t>
  </si>
  <si>
    <t>Periodo (meses )</t>
  </si>
  <si>
    <t xml:space="preserve">No de meses </t>
  </si>
  <si>
    <t>TEM</t>
  </si>
  <si>
    <t>Monto del periodo</t>
  </si>
  <si>
    <t xml:space="preserve">Saldo </t>
  </si>
  <si>
    <t>Depósito</t>
  </si>
  <si>
    <t>Retiro</t>
  </si>
  <si>
    <t xml:space="preserve">Interés </t>
  </si>
  <si>
    <t>a)</t>
  </si>
  <si>
    <t>b)</t>
  </si>
  <si>
    <t>c)</t>
  </si>
  <si>
    <t>d)</t>
  </si>
  <si>
    <t xml:space="preserve">Respuestas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</si>
</sst>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00"/>
  </numFmts>
  <fonts count="2" x14ac:knownFonts="1">
    <font>
      <sz val="11"/>
      <color theme="1"/>
      <name val="Calibri"/>
      <family val="2"/>
      <scheme val="minor"/>
    </font>
    <font>
      <sz val="11"/>
      <color rgb="FFFF0000"/>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8" fontId="0" fillId="0" borderId="0" xfId="0" applyNumberFormat="1" applyAlignment="1">
      <alignment horizontal="center"/>
    </xf>
    <xf numFmtId="0" fontId="0" fillId="0" borderId="13" xfId="0" applyBorder="1" applyAlignment="1">
      <alignment horizontal="center"/>
    </xf>
    <xf numFmtId="0" fontId="0" fillId="0" borderId="0" xfId="0" applyBorder="1" applyAlignment="1">
      <alignment horizontal="center"/>
    </xf>
    <xf numFmtId="168" fontId="0" fillId="0" borderId="0" xfId="0" applyNumberForma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6" xfId="0" applyBorder="1"/>
    <xf numFmtId="4" fontId="0" fillId="0" borderId="0" xfId="0" applyNumberFormat="1" applyBorder="1" applyAlignment="1">
      <alignment horizontal="center"/>
    </xf>
    <xf numFmtId="4" fontId="0" fillId="0" borderId="14" xfId="0" applyNumberFormat="1" applyBorder="1" applyAlignment="1">
      <alignment horizontal="center"/>
    </xf>
    <xf numFmtId="4" fontId="0" fillId="0" borderId="16" xfId="0" applyNumberFormat="1" applyBorder="1" applyAlignment="1">
      <alignment horizontal="center"/>
    </xf>
    <xf numFmtId="4" fontId="0" fillId="0" borderId="17" xfId="0" applyNumberFormat="1" applyBorder="1" applyAlignment="1">
      <alignment horizontal="center"/>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4" fontId="0" fillId="0" borderId="0" xfId="0" applyNumberFormat="1"/>
    <xf numFmtId="10" fontId="0" fillId="0" borderId="0" xfId="0" applyNumberForma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topLeftCell="A16" zoomScale="140" zoomScaleNormal="140" workbookViewId="0">
      <selection activeCell="C22" sqref="C22:J28"/>
    </sheetView>
  </sheetViews>
  <sheetFormatPr baseColWidth="10" defaultRowHeight="15" x14ac:dyDescent="0.25"/>
  <cols>
    <col min="2" max="2" width="15.42578125" bestFit="1" customWidth="1"/>
    <col min="3" max="3" width="16.140625" bestFit="1" customWidth="1"/>
    <col min="4" max="4" width="12.85546875" bestFit="1" customWidth="1"/>
    <col min="8" max="8" width="13.42578125" bestFit="1" customWidth="1"/>
    <col min="9" max="9" width="17.7109375" bestFit="1" customWidth="1"/>
  </cols>
  <sheetData>
    <row r="1" spans="1:8" ht="15" customHeight="1" x14ac:dyDescent="0.25">
      <c r="A1" s="2" t="s">
        <v>0</v>
      </c>
      <c r="B1" s="2"/>
      <c r="C1" s="2"/>
      <c r="D1" s="2"/>
      <c r="E1" s="2"/>
      <c r="F1" s="2"/>
      <c r="G1" s="2"/>
      <c r="H1" s="2"/>
    </row>
    <row r="2" spans="1:8" x14ac:dyDescent="0.25">
      <c r="A2" s="2"/>
      <c r="B2" s="2"/>
      <c r="C2" s="2"/>
      <c r="D2" s="2"/>
      <c r="E2" s="2"/>
      <c r="F2" s="2"/>
      <c r="G2" s="2"/>
      <c r="H2" s="2"/>
    </row>
    <row r="3" spans="1:8" x14ac:dyDescent="0.25">
      <c r="A3" s="2"/>
      <c r="B3" s="2"/>
      <c r="C3" s="2"/>
      <c r="D3" s="2"/>
      <c r="E3" s="2"/>
      <c r="F3" s="2"/>
      <c r="G3" s="2"/>
      <c r="H3" s="2"/>
    </row>
    <row r="4" spans="1:8" ht="15.75" thickBot="1" x14ac:dyDescent="0.3">
      <c r="A4" s="3"/>
      <c r="B4" s="3"/>
      <c r="C4" s="3"/>
      <c r="D4" s="3"/>
      <c r="E4" s="3"/>
      <c r="F4" s="3"/>
      <c r="G4" s="3"/>
      <c r="H4" s="3"/>
    </row>
    <row r="5" spans="1:8" ht="15.75" thickBot="1" x14ac:dyDescent="0.3">
      <c r="A5" s="7" t="s">
        <v>1</v>
      </c>
      <c r="B5" s="8" t="s">
        <v>2</v>
      </c>
      <c r="C5" s="9" t="s">
        <v>3</v>
      </c>
      <c r="D5" s="3"/>
      <c r="E5" s="3"/>
      <c r="F5" s="3"/>
      <c r="G5" s="3"/>
      <c r="H5" s="3"/>
    </row>
    <row r="6" spans="1:8" x14ac:dyDescent="0.25">
      <c r="A6" s="10">
        <v>0</v>
      </c>
      <c r="B6" s="11" t="s">
        <v>4</v>
      </c>
      <c r="C6" s="12" t="s">
        <v>5</v>
      </c>
      <c r="D6" s="3"/>
      <c r="E6" s="3"/>
      <c r="F6" s="4"/>
      <c r="G6" s="4"/>
      <c r="H6" s="3"/>
    </row>
    <row r="7" spans="1:8" x14ac:dyDescent="0.25">
      <c r="A7" s="13">
        <v>1</v>
      </c>
      <c r="B7" s="5" t="s">
        <v>6</v>
      </c>
      <c r="C7" s="14" t="s">
        <v>7</v>
      </c>
      <c r="D7" s="3"/>
      <c r="E7" s="3"/>
      <c r="F7" s="3"/>
      <c r="G7" s="3"/>
      <c r="H7" s="3"/>
    </row>
    <row r="8" spans="1:8" x14ac:dyDescent="0.25">
      <c r="A8" s="13">
        <v>4</v>
      </c>
      <c r="B8" s="5" t="s">
        <v>8</v>
      </c>
      <c r="C8" s="14" t="s">
        <v>9</v>
      </c>
      <c r="D8" s="3"/>
      <c r="E8" s="3"/>
      <c r="F8" s="3"/>
      <c r="G8" s="3"/>
      <c r="H8" s="3"/>
    </row>
    <row r="9" spans="1:8" x14ac:dyDescent="0.25">
      <c r="A9" s="13">
        <v>6</v>
      </c>
      <c r="B9" s="5" t="s">
        <v>10</v>
      </c>
      <c r="C9" s="14" t="s">
        <v>11</v>
      </c>
      <c r="D9" s="3"/>
      <c r="E9" s="3"/>
      <c r="G9" s="3"/>
      <c r="H9" s="3"/>
    </row>
    <row r="10" spans="1:8" x14ac:dyDescent="0.25">
      <c r="A10" s="15">
        <v>7</v>
      </c>
      <c r="B10" s="6" t="s">
        <v>12</v>
      </c>
      <c r="C10" s="16" t="s">
        <v>13</v>
      </c>
    </row>
    <row r="11" spans="1:8" ht="15.75" thickBot="1" x14ac:dyDescent="0.3">
      <c r="A11" s="17">
        <v>12</v>
      </c>
      <c r="B11" s="18" t="s">
        <v>14</v>
      </c>
      <c r="C11" s="19"/>
    </row>
    <row r="13" spans="1:8" ht="15" customHeight="1" x14ac:dyDescent="0.25">
      <c r="A13" s="2" t="s">
        <v>15</v>
      </c>
      <c r="B13" s="2"/>
      <c r="C13" s="2"/>
      <c r="D13" s="2"/>
      <c r="E13" s="2"/>
      <c r="F13" s="2"/>
      <c r="G13" s="2"/>
      <c r="H13" s="2"/>
    </row>
    <row r="14" spans="1:8" x14ac:dyDescent="0.25">
      <c r="A14" s="2"/>
      <c r="B14" s="2"/>
      <c r="C14" s="2"/>
      <c r="D14" s="2"/>
      <c r="E14" s="2"/>
      <c r="F14" s="2"/>
      <c r="G14" s="2"/>
      <c r="H14" s="2"/>
    </row>
    <row r="15" spans="1:8" x14ac:dyDescent="0.25">
      <c r="A15" s="2"/>
      <c r="B15" s="2"/>
      <c r="C15" s="2"/>
      <c r="D15" s="2"/>
      <c r="E15" s="2"/>
      <c r="F15" s="2"/>
      <c r="G15" s="2"/>
      <c r="H15" s="2"/>
    </row>
    <row r="16" spans="1:8" x14ac:dyDescent="0.25">
      <c r="A16" s="2"/>
      <c r="B16" s="2"/>
      <c r="C16" s="2"/>
      <c r="D16" s="2"/>
      <c r="E16" s="2"/>
      <c r="F16" s="2"/>
      <c r="G16" s="2"/>
      <c r="H16" s="2"/>
    </row>
    <row r="17" spans="1:10" x14ac:dyDescent="0.25">
      <c r="A17" s="2"/>
      <c r="B17" s="2"/>
      <c r="C17" s="2"/>
      <c r="D17" s="2"/>
      <c r="E17" s="2"/>
      <c r="F17" s="2"/>
      <c r="G17" s="2"/>
      <c r="H17" s="2"/>
    </row>
    <row r="18" spans="1:10" x14ac:dyDescent="0.25">
      <c r="A18" s="2"/>
      <c r="B18" s="2"/>
      <c r="C18" s="2"/>
      <c r="D18" s="2"/>
      <c r="E18" s="2"/>
      <c r="F18" s="2"/>
      <c r="G18" s="2"/>
      <c r="H18" s="2"/>
    </row>
    <row r="19" spans="1:10" x14ac:dyDescent="0.25">
      <c r="A19" s="2"/>
      <c r="B19" s="2"/>
      <c r="C19" s="2"/>
      <c r="D19" s="2"/>
      <c r="E19" s="2"/>
      <c r="F19" s="2"/>
      <c r="G19" s="2"/>
      <c r="H19" s="2"/>
    </row>
    <row r="20" spans="1:10" x14ac:dyDescent="0.25">
      <c r="A20" s="2"/>
      <c r="B20" s="2"/>
      <c r="C20" s="2"/>
      <c r="D20" s="2"/>
      <c r="E20" s="2"/>
      <c r="F20" s="2"/>
      <c r="G20" s="2"/>
      <c r="H20" s="2"/>
    </row>
    <row r="21" spans="1:10" ht="15.75" thickBot="1" x14ac:dyDescent="0.3">
      <c r="A21" s="3"/>
      <c r="B21" s="3"/>
      <c r="C21" s="3"/>
      <c r="D21" s="3"/>
      <c r="E21" s="3"/>
      <c r="F21" s="3"/>
      <c r="G21" s="3"/>
      <c r="H21" s="3"/>
    </row>
    <row r="22" spans="1:10" ht="15.75" thickBot="1" x14ac:dyDescent="0.3">
      <c r="A22" s="3"/>
      <c r="B22" s="3"/>
      <c r="C22" s="31" t="s">
        <v>21</v>
      </c>
      <c r="D22" s="32" t="s">
        <v>22</v>
      </c>
      <c r="E22" s="32" t="s">
        <v>23</v>
      </c>
      <c r="F22" s="32" t="s">
        <v>26</v>
      </c>
      <c r="G22" s="32" t="s">
        <v>27</v>
      </c>
      <c r="H22" s="32" t="s">
        <v>28</v>
      </c>
      <c r="I22" s="32" t="s">
        <v>24</v>
      </c>
      <c r="J22" s="33" t="s">
        <v>25</v>
      </c>
    </row>
    <row r="23" spans="1:10" x14ac:dyDescent="0.25">
      <c r="A23" s="1" t="s">
        <v>16</v>
      </c>
      <c r="B23" s="20">
        <f>0.12/4</f>
        <v>0.03</v>
      </c>
      <c r="C23" s="21">
        <v>0</v>
      </c>
      <c r="D23" s="22">
        <f>C24-C23</f>
        <v>1</v>
      </c>
      <c r="E23" s="23">
        <f>POWER(1+B23,30/90)-1</f>
        <v>9.9016340499609168E-3</v>
      </c>
      <c r="F23" s="27">
        <f>3850</f>
        <v>3850</v>
      </c>
      <c r="G23" s="27">
        <v>0</v>
      </c>
      <c r="H23" s="27">
        <v>0</v>
      </c>
      <c r="I23" s="27">
        <f>F23-G23+H23</f>
        <v>3850</v>
      </c>
      <c r="J23" s="28">
        <f>I23</f>
        <v>3850</v>
      </c>
    </row>
    <row r="24" spans="1:10" x14ac:dyDescent="0.25">
      <c r="A24" s="1" t="s">
        <v>17</v>
      </c>
      <c r="B24" s="20">
        <f>0.02</f>
        <v>0.02</v>
      </c>
      <c r="C24" s="21">
        <v>1</v>
      </c>
      <c r="D24" s="22">
        <f t="shared" ref="D24:D27" si="0">C25-C24</f>
        <v>3</v>
      </c>
      <c r="E24" s="23">
        <f>POWER(1+B24,30/60)-1</f>
        <v>9.9504938362078299E-3</v>
      </c>
      <c r="F24" s="27">
        <v>0</v>
      </c>
      <c r="G24" s="27">
        <f>550</f>
        <v>550</v>
      </c>
      <c r="H24" s="27">
        <f>J23*(POWER(1+E23,D23)-1)</f>
        <v>38.12129109234953</v>
      </c>
      <c r="I24" s="27">
        <f>F24-G24+H24</f>
        <v>-511.87870890765049</v>
      </c>
      <c r="J24" s="28">
        <f>J23+I24</f>
        <v>3338.1212910923496</v>
      </c>
    </row>
    <row r="25" spans="1:10" x14ac:dyDescent="0.25">
      <c r="A25" s="1" t="s">
        <v>18</v>
      </c>
      <c r="B25" s="20">
        <f>(0.03%)*180</f>
        <v>5.3999999999999992E-2</v>
      </c>
      <c r="C25" s="21">
        <v>4</v>
      </c>
      <c r="D25" s="22">
        <f t="shared" si="0"/>
        <v>2</v>
      </c>
      <c r="E25" s="23">
        <f>POWER(1+B25,30/180)-1</f>
        <v>8.8039370359296321E-3</v>
      </c>
      <c r="F25" s="27">
        <f>6800</f>
        <v>6800</v>
      </c>
      <c r="G25" s="27">
        <v>0</v>
      </c>
      <c r="H25" s="27">
        <f t="shared" ref="H25:H28" si="1">J24*(POWER(1+E24,D24)-1)</f>
        <v>100.64270026000619</v>
      </c>
      <c r="I25" s="27">
        <f t="shared" ref="I25:I28" si="2">F25-G25+H25</f>
        <v>6900.6427002600058</v>
      </c>
      <c r="J25" s="28">
        <f t="shared" ref="J25:J28" si="3">J24+I25</f>
        <v>10238.763991352356</v>
      </c>
    </row>
    <row r="26" spans="1:10" x14ac:dyDescent="0.25">
      <c r="A26" s="1" t="s">
        <v>19</v>
      </c>
      <c r="B26" s="20">
        <f>11.5%/24</f>
        <v>4.7916666666666672E-3</v>
      </c>
      <c r="C26" s="21">
        <v>6</v>
      </c>
      <c r="D26" s="22">
        <f t="shared" si="0"/>
        <v>1</v>
      </c>
      <c r="E26" s="23">
        <f>POWER(1+B26,30/15)-1</f>
        <v>9.6062934027778546E-3</v>
      </c>
      <c r="F26" s="27">
        <v>0</v>
      </c>
      <c r="G26" s="27">
        <f>2500</f>
        <v>2500</v>
      </c>
      <c r="H26" s="27">
        <f t="shared" si="1"/>
        <v>181.07646651613146</v>
      </c>
      <c r="I26" s="27">
        <f t="shared" si="2"/>
        <v>-2318.9235334838686</v>
      </c>
      <c r="J26" s="28">
        <f t="shared" si="3"/>
        <v>7919.8404578684876</v>
      </c>
    </row>
    <row r="27" spans="1:10" x14ac:dyDescent="0.25">
      <c r="A27" s="1" t="s">
        <v>20</v>
      </c>
      <c r="B27" s="20">
        <f>(2*3.8%)/3</f>
        <v>2.5333333333333333E-2</v>
      </c>
      <c r="C27" s="21">
        <v>7</v>
      </c>
      <c r="D27" s="22">
        <f t="shared" si="0"/>
        <v>5</v>
      </c>
      <c r="E27" s="23">
        <f>POWER(1+B27,30/120)-1</f>
        <v>6.2740405990691084E-3</v>
      </c>
      <c r="F27" s="27">
        <f>2400</f>
        <v>2400</v>
      </c>
      <c r="G27" s="27">
        <v>0</v>
      </c>
      <c r="H27" s="27">
        <f t="shared" si="1"/>
        <v>76.080311141475192</v>
      </c>
      <c r="I27" s="27">
        <f t="shared" si="2"/>
        <v>2476.0803111414752</v>
      </c>
      <c r="J27" s="28">
        <f t="shared" si="3"/>
        <v>10395.920769009963</v>
      </c>
    </row>
    <row r="28" spans="1:10" ht="15.75" thickBot="1" x14ac:dyDescent="0.3">
      <c r="C28" s="24">
        <v>12</v>
      </c>
      <c r="D28" s="25"/>
      <c r="E28" s="26"/>
      <c r="F28" s="29">
        <v>0</v>
      </c>
      <c r="G28" s="29">
        <v>0</v>
      </c>
      <c r="H28" s="29">
        <f t="shared" si="1"/>
        <v>330.2401073182902</v>
      </c>
      <c r="I28" s="29">
        <f t="shared" si="2"/>
        <v>330.2401073182902</v>
      </c>
      <c r="J28" s="30">
        <f t="shared" si="3"/>
        <v>10726.160876328253</v>
      </c>
    </row>
    <row r="30" spans="1:10" x14ac:dyDescent="0.25">
      <c r="C30" s="36" t="s">
        <v>33</v>
      </c>
    </row>
    <row r="31" spans="1:10" x14ac:dyDescent="0.25">
      <c r="C31" s="1" t="s">
        <v>29</v>
      </c>
      <c r="D31" s="34">
        <f>J28</f>
        <v>10726.160876328253</v>
      </c>
    </row>
    <row r="32" spans="1:10" x14ac:dyDescent="0.25">
      <c r="C32" s="1" t="s">
        <v>30</v>
      </c>
      <c r="D32" s="34">
        <f>15000-J28</f>
        <v>4273.8391236717471</v>
      </c>
    </row>
    <row r="33" spans="3:4" x14ac:dyDescent="0.25">
      <c r="C33" s="1" t="s">
        <v>31</v>
      </c>
      <c r="D33" s="34">
        <f>15000*POWER(1+E23,-D23)*POWER(1+E24,-D24)*POWER(1+E25,-D25)*POWER(1+E26,-D26)*POWER(1+E27,-D27)</f>
        <v>13600.816929804414</v>
      </c>
    </row>
    <row r="34" spans="3:4" x14ac:dyDescent="0.25">
      <c r="C34" s="1" t="s">
        <v>32</v>
      </c>
      <c r="D34" s="35">
        <f>RATE(1,,D33,-15000)</f>
        <v>0.10287492857355193</v>
      </c>
    </row>
  </sheetData>
  <mergeCells count="2">
    <mergeCell ref="A1:H3"/>
    <mergeCell ref="A13:H20"/>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2020-07-12T10:12:15Z</dcterms:created>
  <dcterms:modified xsi:type="dcterms:W3CDTF">2020-07-12T11:45:57Z</dcterms:modified>
</cp:coreProperties>
</file>