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755"/>
  </bookViews>
  <sheets>
    <sheet name="Hoja1" sheetId="1" r:id="rId1"/>
    <sheet name="Hoja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  <c r="E2" i="2" s="1"/>
  <c r="E3" i="2" s="1"/>
  <c r="K13" i="2" l="1"/>
  <c r="K10" i="2"/>
  <c r="B8" i="2"/>
  <c r="B9" i="2" s="1"/>
  <c r="B10" i="2" s="1"/>
  <c r="B11" i="2" s="1"/>
  <c r="B12" i="2" s="1"/>
  <c r="B13" i="2" s="1"/>
  <c r="B14" i="2" s="1"/>
  <c r="B15" i="2" s="1"/>
  <c r="B16" i="2" s="1"/>
  <c r="B5" i="2"/>
  <c r="B1" i="2" l="1"/>
  <c r="C8" i="2" s="1"/>
  <c r="H8" i="2" s="1"/>
  <c r="I12" i="2" l="1"/>
  <c r="I16" i="2"/>
  <c r="H12" i="2"/>
  <c r="C9" i="2"/>
  <c r="F9" i="2" s="1"/>
  <c r="G9" i="2" s="1"/>
  <c r="C24" i="1"/>
  <c r="C26" i="1" s="1"/>
  <c r="C32" i="1"/>
  <c r="C34" i="1"/>
  <c r="C37" i="1"/>
  <c r="C38" i="1"/>
  <c r="C44" i="1"/>
  <c r="C46" i="1"/>
  <c r="C277" i="1" s="1"/>
  <c r="C49" i="1"/>
  <c r="C50" i="1"/>
  <c r="C56" i="1"/>
  <c r="C58" i="1"/>
  <c r="C61" i="1"/>
  <c r="C62" i="1"/>
  <c r="C68" i="1"/>
  <c r="C70" i="1"/>
  <c r="C73" i="1"/>
  <c r="C74" i="1"/>
  <c r="C80" i="1"/>
  <c r="C82" i="1"/>
  <c r="C85" i="1"/>
  <c r="C86" i="1"/>
  <c r="C92" i="1"/>
  <c r="C94" i="1"/>
  <c r="C97" i="1"/>
  <c r="C98" i="1"/>
  <c r="C104" i="1"/>
  <c r="C106" i="1"/>
  <c r="C109" i="1"/>
  <c r="C110" i="1"/>
  <c r="C116" i="1"/>
  <c r="C118" i="1"/>
  <c r="C121" i="1"/>
  <c r="C122" i="1"/>
  <c r="C128" i="1"/>
  <c r="C130" i="1"/>
  <c r="C133" i="1"/>
  <c r="C134" i="1"/>
  <c r="C140" i="1"/>
  <c r="C142" i="1"/>
  <c r="C145" i="1"/>
  <c r="C146" i="1"/>
  <c r="C152" i="1"/>
  <c r="C154" i="1"/>
  <c r="C157" i="1"/>
  <c r="C158" i="1"/>
  <c r="C164" i="1"/>
  <c r="C166" i="1"/>
  <c r="C169" i="1"/>
  <c r="C170" i="1"/>
  <c r="C176" i="1"/>
  <c r="C178" i="1"/>
  <c r="C181" i="1"/>
  <c r="C182" i="1"/>
  <c r="C188" i="1"/>
  <c r="C190" i="1"/>
  <c r="C193" i="1"/>
  <c r="C194" i="1"/>
  <c r="C200" i="1"/>
  <c r="C202" i="1"/>
  <c r="C205" i="1"/>
  <c r="C206" i="1"/>
  <c r="C212" i="1"/>
  <c r="C214" i="1"/>
  <c r="C217" i="1"/>
  <c r="C218" i="1"/>
  <c r="C224" i="1"/>
  <c r="C226" i="1"/>
  <c r="C229" i="1"/>
  <c r="C230" i="1"/>
  <c r="C236" i="1"/>
  <c r="C238" i="1"/>
  <c r="C241" i="1"/>
  <c r="C242" i="1"/>
  <c r="C248" i="1"/>
  <c r="C250" i="1"/>
  <c r="C253" i="1"/>
  <c r="C254" i="1"/>
  <c r="C260" i="1"/>
  <c r="C262" i="1"/>
  <c r="C27" i="1"/>
  <c r="C29" i="1"/>
  <c r="C33" i="1"/>
  <c r="C268" i="1"/>
  <c r="C270" i="1" s="1"/>
  <c r="M276" i="1" s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C259" i="1" l="1"/>
  <c r="C247" i="1"/>
  <c r="C235" i="1"/>
  <c r="C223" i="1"/>
  <c r="C211" i="1"/>
  <c r="C199" i="1"/>
  <c r="C187" i="1"/>
  <c r="C175" i="1"/>
  <c r="C163" i="1"/>
  <c r="C151" i="1"/>
  <c r="C139" i="1"/>
  <c r="C127" i="1"/>
  <c r="C115" i="1"/>
  <c r="C103" i="1"/>
  <c r="C91" i="1"/>
  <c r="C79" i="1"/>
  <c r="C67" i="1"/>
  <c r="C55" i="1"/>
  <c r="C43" i="1"/>
  <c r="C28" i="1"/>
  <c r="C25" i="1"/>
  <c r="A25" i="1" s="1"/>
  <c r="C256" i="1"/>
  <c r="C244" i="1"/>
  <c r="C232" i="1"/>
  <c r="C220" i="1"/>
  <c r="C208" i="1"/>
  <c r="C196" i="1"/>
  <c r="C184" i="1"/>
  <c r="C172" i="1"/>
  <c r="C160" i="1"/>
  <c r="C148" i="1"/>
  <c r="C136" i="1"/>
  <c r="C124" i="1"/>
  <c r="C112" i="1"/>
  <c r="C100" i="1"/>
  <c r="C88" i="1"/>
  <c r="C76" i="1"/>
  <c r="C64" i="1"/>
  <c r="C52" i="1"/>
  <c r="C40" i="1"/>
  <c r="C31" i="1"/>
  <c r="C264" i="1"/>
  <c r="C258" i="1"/>
  <c r="C252" i="1"/>
  <c r="C246" i="1"/>
  <c r="C240" i="1"/>
  <c r="C234" i="1"/>
  <c r="C228" i="1"/>
  <c r="C222" i="1"/>
  <c r="C216" i="1"/>
  <c r="C210" i="1"/>
  <c r="C204" i="1"/>
  <c r="C198" i="1"/>
  <c r="C192" i="1"/>
  <c r="C186" i="1"/>
  <c r="C180" i="1"/>
  <c r="C174" i="1"/>
  <c r="C168" i="1"/>
  <c r="C162" i="1"/>
  <c r="C156" i="1"/>
  <c r="C150" i="1"/>
  <c r="C144" i="1"/>
  <c r="C138" i="1"/>
  <c r="C132" i="1"/>
  <c r="C126" i="1"/>
  <c r="C120" i="1"/>
  <c r="C114" i="1"/>
  <c r="C108" i="1"/>
  <c r="C102" i="1"/>
  <c r="C96" i="1"/>
  <c r="C90" i="1"/>
  <c r="C84" i="1"/>
  <c r="C78" i="1"/>
  <c r="C72" i="1"/>
  <c r="C66" i="1"/>
  <c r="C60" i="1"/>
  <c r="C54" i="1"/>
  <c r="C48" i="1"/>
  <c r="C42" i="1"/>
  <c r="C36" i="1"/>
  <c r="C30" i="1"/>
  <c r="C263" i="1"/>
  <c r="C257" i="1"/>
  <c r="C251" i="1"/>
  <c r="C245" i="1"/>
  <c r="C239" i="1"/>
  <c r="C233" i="1"/>
  <c r="C227" i="1"/>
  <c r="C221" i="1"/>
  <c r="C215" i="1"/>
  <c r="C209" i="1"/>
  <c r="C203" i="1"/>
  <c r="C197" i="1"/>
  <c r="C191" i="1"/>
  <c r="C185" i="1"/>
  <c r="C179" i="1"/>
  <c r="C173" i="1"/>
  <c r="C167" i="1"/>
  <c r="C161" i="1"/>
  <c r="C155" i="1"/>
  <c r="C149" i="1"/>
  <c r="C143" i="1"/>
  <c r="C137" i="1"/>
  <c r="C131" i="1"/>
  <c r="C125" i="1"/>
  <c r="C119" i="1"/>
  <c r="C113" i="1"/>
  <c r="C107" i="1"/>
  <c r="C101" i="1"/>
  <c r="C95" i="1"/>
  <c r="C89" i="1"/>
  <c r="C83" i="1"/>
  <c r="C77" i="1"/>
  <c r="C71" i="1"/>
  <c r="C65" i="1"/>
  <c r="C59" i="1"/>
  <c r="C53" i="1"/>
  <c r="C47" i="1"/>
  <c r="C41" i="1"/>
  <c r="C35" i="1"/>
  <c r="C261" i="1"/>
  <c r="C255" i="1"/>
  <c r="C249" i="1"/>
  <c r="C243" i="1"/>
  <c r="C237" i="1"/>
  <c r="C231" i="1"/>
  <c r="C225" i="1"/>
  <c r="C219" i="1"/>
  <c r="C213" i="1"/>
  <c r="C207" i="1"/>
  <c r="C201" i="1"/>
  <c r="C195" i="1"/>
  <c r="C189" i="1"/>
  <c r="C183" i="1"/>
  <c r="C177" i="1"/>
  <c r="C171" i="1"/>
  <c r="C165" i="1"/>
  <c r="C159" i="1"/>
  <c r="C153" i="1"/>
  <c r="C147" i="1"/>
  <c r="C141" i="1"/>
  <c r="C135" i="1"/>
  <c r="C129" i="1"/>
  <c r="C123" i="1"/>
  <c r="C117" i="1"/>
  <c r="C111" i="1"/>
  <c r="C105" i="1"/>
  <c r="C99" i="1"/>
  <c r="C93" i="1"/>
  <c r="C87" i="1"/>
  <c r="C81" i="1"/>
  <c r="C75" i="1"/>
  <c r="C69" i="1"/>
  <c r="C63" i="1"/>
  <c r="C57" i="1"/>
  <c r="C51" i="1"/>
  <c r="C45" i="1"/>
  <c r="C276" i="1" s="1"/>
  <c r="C39" i="1"/>
  <c r="A24" i="1" l="1"/>
  <c r="D14" i="1"/>
  <c r="D12" i="1"/>
  <c r="D13" i="1" s="1"/>
  <c r="C19" i="1" s="1"/>
  <c r="C6" i="1"/>
  <c r="C9" i="1" s="1"/>
  <c r="C10" i="1" s="1"/>
  <c r="E24" i="1" s="1"/>
  <c r="L24" i="1" l="1"/>
  <c r="E25" i="1" s="1"/>
  <c r="C1" i="1"/>
  <c r="K281" i="1" l="1"/>
  <c r="K287" i="1"/>
  <c r="K293" i="1"/>
  <c r="K299" i="1"/>
  <c r="K305" i="1"/>
  <c r="K311" i="1"/>
  <c r="K317" i="1"/>
  <c r="K323" i="1"/>
  <c r="K329" i="1"/>
  <c r="K335" i="1"/>
  <c r="K341" i="1"/>
  <c r="K347" i="1"/>
  <c r="K353" i="1"/>
  <c r="K359" i="1"/>
  <c r="K365" i="1"/>
  <c r="K371" i="1"/>
  <c r="K377" i="1"/>
  <c r="K383" i="1"/>
  <c r="K389" i="1"/>
  <c r="K395" i="1"/>
  <c r="K401" i="1"/>
  <c r="K407" i="1"/>
  <c r="K413" i="1"/>
  <c r="K419" i="1"/>
  <c r="K437" i="1"/>
  <c r="K443" i="1"/>
  <c r="K449" i="1"/>
  <c r="K455" i="1"/>
  <c r="K461" i="1"/>
  <c r="K467" i="1"/>
  <c r="K473" i="1"/>
  <c r="K479" i="1"/>
  <c r="K485" i="1"/>
  <c r="K491" i="1"/>
  <c r="K282" i="1"/>
  <c r="K288" i="1"/>
  <c r="K294" i="1"/>
  <c r="K300" i="1"/>
  <c r="K306" i="1"/>
  <c r="K312" i="1"/>
  <c r="K318" i="1"/>
  <c r="K324" i="1"/>
  <c r="K330" i="1"/>
  <c r="K336" i="1"/>
  <c r="K342" i="1"/>
  <c r="K348" i="1"/>
  <c r="K354" i="1"/>
  <c r="K360" i="1"/>
  <c r="K366" i="1"/>
  <c r="K372" i="1"/>
  <c r="K378" i="1"/>
  <c r="K384" i="1"/>
  <c r="K390" i="1"/>
  <c r="K396" i="1"/>
  <c r="K402" i="1"/>
  <c r="K408" i="1"/>
  <c r="K414" i="1"/>
  <c r="K420" i="1"/>
  <c r="K426" i="1"/>
  <c r="K432" i="1"/>
  <c r="K438" i="1"/>
  <c r="K444" i="1"/>
  <c r="K450" i="1"/>
  <c r="K456" i="1"/>
  <c r="K462" i="1"/>
  <c r="K468" i="1"/>
  <c r="K474" i="1"/>
  <c r="K480" i="1"/>
  <c r="K486" i="1"/>
  <c r="K492" i="1"/>
  <c r="K283" i="1"/>
  <c r="K289" i="1"/>
  <c r="K295" i="1"/>
  <c r="K301" i="1"/>
  <c r="K307" i="1"/>
  <c r="K313" i="1"/>
  <c r="K319" i="1"/>
  <c r="K325" i="1"/>
  <c r="K331" i="1"/>
  <c r="K337" i="1"/>
  <c r="K343" i="1"/>
  <c r="K349" i="1"/>
  <c r="K355" i="1"/>
  <c r="K361" i="1"/>
  <c r="K367" i="1"/>
  <c r="K373" i="1"/>
  <c r="K379" i="1"/>
  <c r="K385" i="1"/>
  <c r="K391" i="1"/>
  <c r="K397" i="1"/>
  <c r="K403" i="1"/>
  <c r="K409" i="1"/>
  <c r="K415" i="1"/>
  <c r="K421" i="1"/>
  <c r="K427" i="1"/>
  <c r="K433" i="1"/>
  <c r="K439" i="1"/>
  <c r="K445" i="1"/>
  <c r="K451" i="1"/>
  <c r="K457" i="1"/>
  <c r="K463" i="1"/>
  <c r="K469" i="1"/>
  <c r="K475" i="1"/>
  <c r="K481" i="1"/>
  <c r="K487" i="1"/>
  <c r="K493" i="1"/>
  <c r="K278" i="1"/>
  <c r="K284" i="1"/>
  <c r="K290" i="1"/>
  <c r="K296" i="1"/>
  <c r="K302" i="1"/>
  <c r="K308" i="1"/>
  <c r="K314" i="1"/>
  <c r="K320" i="1"/>
  <c r="K326" i="1"/>
  <c r="K332" i="1"/>
  <c r="K338" i="1"/>
  <c r="K344" i="1"/>
  <c r="K350" i="1"/>
  <c r="K356" i="1"/>
  <c r="K362" i="1"/>
  <c r="K368" i="1"/>
  <c r="K374" i="1"/>
  <c r="K380" i="1"/>
  <c r="K386" i="1"/>
  <c r="K392" i="1"/>
  <c r="K398" i="1"/>
  <c r="K404" i="1"/>
  <c r="K410" i="1"/>
  <c r="K416" i="1"/>
  <c r="K422" i="1"/>
  <c r="K428" i="1"/>
  <c r="K434" i="1"/>
  <c r="K440" i="1"/>
  <c r="K446" i="1"/>
  <c r="K452" i="1"/>
  <c r="K458" i="1"/>
  <c r="K464" i="1"/>
  <c r="K470" i="1"/>
  <c r="K476" i="1"/>
  <c r="K482" i="1"/>
  <c r="K488" i="1"/>
  <c r="K494" i="1"/>
  <c r="K286" i="1"/>
  <c r="K292" i="1"/>
  <c r="K298" i="1"/>
  <c r="K304" i="1"/>
  <c r="K310" i="1"/>
  <c r="K316" i="1"/>
  <c r="K322" i="1"/>
  <c r="K328" i="1"/>
  <c r="K334" i="1"/>
  <c r="K340" i="1"/>
  <c r="K346" i="1"/>
  <c r="K352" i="1"/>
  <c r="K358" i="1"/>
  <c r="K364" i="1"/>
  <c r="K376" i="1"/>
  <c r="K382" i="1"/>
  <c r="K394" i="1"/>
  <c r="K406" i="1"/>
  <c r="K418" i="1"/>
  <c r="K430" i="1"/>
  <c r="K442" i="1"/>
  <c r="K454" i="1"/>
  <c r="K466" i="1"/>
  <c r="K478" i="1"/>
  <c r="K490" i="1"/>
  <c r="K431" i="1"/>
  <c r="K279" i="1"/>
  <c r="K285" i="1"/>
  <c r="K291" i="1"/>
  <c r="K297" i="1"/>
  <c r="K303" i="1"/>
  <c r="K309" i="1"/>
  <c r="K315" i="1"/>
  <c r="K321" i="1"/>
  <c r="K327" i="1"/>
  <c r="K333" i="1"/>
  <c r="K339" i="1"/>
  <c r="K345" i="1"/>
  <c r="K351" i="1"/>
  <c r="K357" i="1"/>
  <c r="K363" i="1"/>
  <c r="K369" i="1"/>
  <c r="K375" i="1"/>
  <c r="K381" i="1"/>
  <c r="K387" i="1"/>
  <c r="K393" i="1"/>
  <c r="K399" i="1"/>
  <c r="K405" i="1"/>
  <c r="K411" i="1"/>
  <c r="K417" i="1"/>
  <c r="K423" i="1"/>
  <c r="K429" i="1"/>
  <c r="K435" i="1"/>
  <c r="K441" i="1"/>
  <c r="K447" i="1"/>
  <c r="K453" i="1"/>
  <c r="K459" i="1"/>
  <c r="K465" i="1"/>
  <c r="K471" i="1"/>
  <c r="K477" i="1"/>
  <c r="K483" i="1"/>
  <c r="K489" i="1"/>
  <c r="K495" i="1"/>
  <c r="K280" i="1"/>
  <c r="K370" i="1"/>
  <c r="K388" i="1"/>
  <c r="K400" i="1"/>
  <c r="K412" i="1"/>
  <c r="K424" i="1"/>
  <c r="K436" i="1"/>
  <c r="K448" i="1"/>
  <c r="K460" i="1"/>
  <c r="K472" i="1"/>
  <c r="K484" i="1"/>
  <c r="K277" i="1"/>
  <c r="K425" i="1"/>
  <c r="K27" i="1"/>
  <c r="K33" i="1"/>
  <c r="K39" i="1"/>
  <c r="K45" i="1"/>
  <c r="K51" i="1"/>
  <c r="K57" i="1"/>
  <c r="K63" i="1"/>
  <c r="K69" i="1"/>
  <c r="K75" i="1"/>
  <c r="K81" i="1"/>
  <c r="K87" i="1"/>
  <c r="K93" i="1"/>
  <c r="K99" i="1"/>
  <c r="K105" i="1"/>
  <c r="K111" i="1"/>
  <c r="K117" i="1"/>
  <c r="K123" i="1"/>
  <c r="K129" i="1"/>
  <c r="K135" i="1"/>
  <c r="K141" i="1"/>
  <c r="K147" i="1"/>
  <c r="K153" i="1"/>
  <c r="K159" i="1"/>
  <c r="K165" i="1"/>
  <c r="K171" i="1"/>
  <c r="K177" i="1"/>
  <c r="K183" i="1"/>
  <c r="K189" i="1"/>
  <c r="K195" i="1"/>
  <c r="K201" i="1"/>
  <c r="K207" i="1"/>
  <c r="K213" i="1"/>
  <c r="K219" i="1"/>
  <c r="K225" i="1"/>
  <c r="K231" i="1"/>
  <c r="K237" i="1"/>
  <c r="K243" i="1"/>
  <c r="K249" i="1"/>
  <c r="K255" i="1"/>
  <c r="K261" i="1"/>
  <c r="K28" i="1"/>
  <c r="K34" i="1"/>
  <c r="K40" i="1"/>
  <c r="K46" i="1"/>
  <c r="K52" i="1"/>
  <c r="K58" i="1"/>
  <c r="K64" i="1"/>
  <c r="K70" i="1"/>
  <c r="K76" i="1"/>
  <c r="K82" i="1"/>
  <c r="K88" i="1"/>
  <c r="K94" i="1"/>
  <c r="K100" i="1"/>
  <c r="K106" i="1"/>
  <c r="K112" i="1"/>
  <c r="K118" i="1"/>
  <c r="K124" i="1"/>
  <c r="K130" i="1"/>
  <c r="K136" i="1"/>
  <c r="K142" i="1"/>
  <c r="K148" i="1"/>
  <c r="K154" i="1"/>
  <c r="K160" i="1"/>
  <c r="K166" i="1"/>
  <c r="K172" i="1"/>
  <c r="K178" i="1"/>
  <c r="K184" i="1"/>
  <c r="K190" i="1"/>
  <c r="K196" i="1"/>
  <c r="K202" i="1"/>
  <c r="K208" i="1"/>
  <c r="K214" i="1"/>
  <c r="K220" i="1"/>
  <c r="K226" i="1"/>
  <c r="K232" i="1"/>
  <c r="K238" i="1"/>
  <c r="K244" i="1"/>
  <c r="K250" i="1"/>
  <c r="K256" i="1"/>
  <c r="K262" i="1"/>
  <c r="K29" i="1"/>
  <c r="K35" i="1"/>
  <c r="K41" i="1"/>
  <c r="K47" i="1"/>
  <c r="K53" i="1"/>
  <c r="K59" i="1"/>
  <c r="K65" i="1"/>
  <c r="K71" i="1"/>
  <c r="K77" i="1"/>
  <c r="K83" i="1"/>
  <c r="K89" i="1"/>
  <c r="K95" i="1"/>
  <c r="K101" i="1"/>
  <c r="K107" i="1"/>
  <c r="K113" i="1"/>
  <c r="K119" i="1"/>
  <c r="K125" i="1"/>
  <c r="K131" i="1"/>
  <c r="K137" i="1"/>
  <c r="K143" i="1"/>
  <c r="K149" i="1"/>
  <c r="K155" i="1"/>
  <c r="K161" i="1"/>
  <c r="K167" i="1"/>
  <c r="K173" i="1"/>
  <c r="K179" i="1"/>
  <c r="K185" i="1"/>
  <c r="K191" i="1"/>
  <c r="K197" i="1"/>
  <c r="K203" i="1"/>
  <c r="K209" i="1"/>
  <c r="K215" i="1"/>
  <c r="K221" i="1"/>
  <c r="K227" i="1"/>
  <c r="K233" i="1"/>
  <c r="K239" i="1"/>
  <c r="K245" i="1"/>
  <c r="K251" i="1"/>
  <c r="K257" i="1"/>
  <c r="K263" i="1"/>
  <c r="K157" i="1"/>
  <c r="K175" i="1"/>
  <c r="K193" i="1"/>
  <c r="K205" i="1"/>
  <c r="K217" i="1"/>
  <c r="K235" i="1"/>
  <c r="K247" i="1"/>
  <c r="K26" i="1"/>
  <c r="H26" i="1" s="1"/>
  <c r="K128" i="1"/>
  <c r="K146" i="1"/>
  <c r="K164" i="1"/>
  <c r="K170" i="1"/>
  <c r="K188" i="1"/>
  <c r="K200" i="1"/>
  <c r="K212" i="1"/>
  <c r="K230" i="1"/>
  <c r="K242" i="1"/>
  <c r="K254" i="1"/>
  <c r="K25" i="1"/>
  <c r="H25" i="1" s="1"/>
  <c r="K30" i="1"/>
  <c r="K36" i="1"/>
  <c r="K42" i="1"/>
  <c r="K48" i="1"/>
  <c r="K54" i="1"/>
  <c r="K60" i="1"/>
  <c r="K66" i="1"/>
  <c r="K72" i="1"/>
  <c r="K78" i="1"/>
  <c r="K84" i="1"/>
  <c r="K90" i="1"/>
  <c r="K96" i="1"/>
  <c r="K102" i="1"/>
  <c r="K108" i="1"/>
  <c r="K114" i="1"/>
  <c r="K120" i="1"/>
  <c r="K126" i="1"/>
  <c r="K132" i="1"/>
  <c r="K138" i="1"/>
  <c r="K144" i="1"/>
  <c r="K150" i="1"/>
  <c r="K156" i="1"/>
  <c r="K162" i="1"/>
  <c r="K168" i="1"/>
  <c r="K174" i="1"/>
  <c r="K180" i="1"/>
  <c r="K186" i="1"/>
  <c r="K192" i="1"/>
  <c r="K198" i="1"/>
  <c r="K204" i="1"/>
  <c r="K210" i="1"/>
  <c r="K216" i="1"/>
  <c r="K222" i="1"/>
  <c r="K228" i="1"/>
  <c r="K234" i="1"/>
  <c r="K240" i="1"/>
  <c r="K246" i="1"/>
  <c r="K252" i="1"/>
  <c r="K258" i="1"/>
  <c r="K264" i="1"/>
  <c r="K163" i="1"/>
  <c r="K181" i="1"/>
  <c r="K199" i="1"/>
  <c r="K211" i="1"/>
  <c r="K229" i="1"/>
  <c r="K241" i="1"/>
  <c r="K253" i="1"/>
  <c r="K31" i="1"/>
  <c r="K37" i="1"/>
  <c r="K43" i="1"/>
  <c r="K49" i="1"/>
  <c r="K55" i="1"/>
  <c r="K61" i="1"/>
  <c r="K67" i="1"/>
  <c r="K73" i="1"/>
  <c r="K79" i="1"/>
  <c r="K85" i="1"/>
  <c r="K91" i="1"/>
  <c r="K97" i="1"/>
  <c r="K103" i="1"/>
  <c r="K109" i="1"/>
  <c r="K115" i="1"/>
  <c r="K121" i="1"/>
  <c r="K127" i="1"/>
  <c r="K133" i="1"/>
  <c r="K139" i="1"/>
  <c r="K145" i="1"/>
  <c r="K151" i="1"/>
  <c r="K169" i="1"/>
  <c r="K187" i="1"/>
  <c r="K223" i="1"/>
  <c r="K259" i="1"/>
  <c r="K122" i="1"/>
  <c r="K158" i="1"/>
  <c r="K182" i="1"/>
  <c r="K206" i="1"/>
  <c r="K224" i="1"/>
  <c r="K248" i="1"/>
  <c r="K32" i="1"/>
  <c r="K38" i="1"/>
  <c r="K44" i="1"/>
  <c r="K50" i="1"/>
  <c r="K56" i="1"/>
  <c r="K62" i="1"/>
  <c r="K68" i="1"/>
  <c r="K74" i="1"/>
  <c r="K80" i="1"/>
  <c r="K86" i="1"/>
  <c r="K92" i="1"/>
  <c r="K98" i="1"/>
  <c r="K104" i="1"/>
  <c r="K110" i="1"/>
  <c r="K116" i="1"/>
  <c r="K134" i="1"/>
  <c r="K140" i="1"/>
  <c r="K152" i="1"/>
  <c r="K176" i="1"/>
  <c r="K194" i="1"/>
  <c r="K218" i="1"/>
  <c r="K236" i="1"/>
  <c r="K260" i="1"/>
  <c r="G25" i="1"/>
  <c r="J25" i="1"/>
  <c r="K276" i="1" l="1"/>
  <c r="K22" i="1"/>
  <c r="F25" i="1"/>
  <c r="L25" i="1"/>
  <c r="E26" i="1" s="1"/>
  <c r="J26" i="1" l="1"/>
  <c r="G26" i="1"/>
  <c r="F26" i="1" s="1"/>
  <c r="L26" i="1" l="1"/>
  <c r="E27" i="1" l="1"/>
  <c r="J27" i="1" l="1"/>
  <c r="G27" i="1"/>
  <c r="A26" i="1"/>
  <c r="A27" i="1" l="1"/>
  <c r="A28" i="1"/>
  <c r="O28" i="1" l="1"/>
  <c r="N28" i="1"/>
  <c r="A29" i="1"/>
  <c r="O27" i="1"/>
  <c r="N27" i="1"/>
  <c r="M27" i="1" l="1"/>
  <c r="M28" i="1"/>
  <c r="A30" i="1"/>
  <c r="O29" i="1"/>
  <c r="N29" i="1"/>
  <c r="M29" i="1" l="1"/>
  <c r="O30" i="1"/>
  <c r="N30" i="1"/>
  <c r="A31" i="1"/>
  <c r="M30" i="1" l="1"/>
  <c r="O31" i="1"/>
  <c r="N31" i="1"/>
  <c r="A32" i="1"/>
  <c r="M31" i="1" l="1"/>
  <c r="O32" i="1"/>
  <c r="N32" i="1"/>
  <c r="A33" i="1"/>
  <c r="M32" i="1" l="1"/>
  <c r="O33" i="1"/>
  <c r="N33" i="1"/>
  <c r="M33" i="1" s="1"/>
  <c r="A34" i="1"/>
  <c r="A35" i="1" l="1"/>
  <c r="O34" i="1"/>
  <c r="N34" i="1"/>
  <c r="M34" i="1" l="1"/>
  <c r="A36" i="1"/>
  <c r="O35" i="1"/>
  <c r="N35" i="1"/>
  <c r="M35" i="1" l="1"/>
  <c r="O36" i="1"/>
  <c r="N36" i="1"/>
  <c r="M36" i="1" s="1"/>
  <c r="A37" i="1"/>
  <c r="O37" i="1" s="1"/>
  <c r="A40" i="1" l="1"/>
  <c r="A38" i="1"/>
  <c r="N37" i="1"/>
  <c r="M37" i="1" s="1"/>
  <c r="A39" i="1"/>
  <c r="A41" i="1" l="1"/>
  <c r="N38" i="1"/>
  <c r="O38" i="1"/>
  <c r="O39" i="1"/>
  <c r="N39" i="1"/>
  <c r="O40" i="1"/>
  <c r="N40" i="1"/>
  <c r="M40" i="1" l="1"/>
  <c r="M38" i="1"/>
  <c r="A42" i="1"/>
  <c r="M39" i="1"/>
  <c r="O41" i="1"/>
  <c r="N41" i="1"/>
  <c r="M41" i="1" l="1"/>
  <c r="A43" i="1"/>
  <c r="O42" i="1"/>
  <c r="N42" i="1"/>
  <c r="M42" i="1" l="1"/>
  <c r="A44" i="1"/>
  <c r="O43" i="1"/>
  <c r="N43" i="1"/>
  <c r="M43" i="1" s="1"/>
  <c r="A45" i="1" l="1"/>
  <c r="O44" i="1"/>
  <c r="N44" i="1"/>
  <c r="M44" i="1" l="1"/>
  <c r="A46" i="1"/>
  <c r="O45" i="1"/>
  <c r="A276" i="1"/>
  <c r="N45" i="1"/>
  <c r="M45" i="1" l="1"/>
  <c r="A47" i="1"/>
  <c r="C278" i="1"/>
  <c r="A277" i="1"/>
  <c r="O46" i="1"/>
  <c r="N46" i="1"/>
  <c r="M46" i="1" s="1"/>
  <c r="A48" i="1" l="1"/>
  <c r="C279" i="1"/>
  <c r="N47" i="1"/>
  <c r="O47" i="1"/>
  <c r="A278" i="1"/>
  <c r="A49" i="1" l="1"/>
  <c r="C280" i="1"/>
  <c r="M47" i="1"/>
  <c r="N48" i="1"/>
  <c r="O48" i="1"/>
  <c r="A279" i="1"/>
  <c r="M48" i="1" l="1"/>
  <c r="A50" i="1"/>
  <c r="C281" i="1"/>
  <c r="A280" i="1"/>
  <c r="N49" i="1"/>
  <c r="O49" i="1"/>
  <c r="M49" i="1" l="1"/>
  <c r="C282" i="1"/>
  <c r="A51" i="1"/>
  <c r="O50" i="1"/>
  <c r="N50" i="1"/>
  <c r="M50" i="1" s="1"/>
  <c r="A281" i="1"/>
  <c r="C283" i="1" l="1"/>
  <c r="A52" i="1"/>
  <c r="O51" i="1"/>
  <c r="A282" i="1"/>
  <c r="N51" i="1"/>
  <c r="A53" i="1" l="1"/>
  <c r="C284" i="1"/>
  <c r="A283" i="1"/>
  <c r="N52" i="1"/>
  <c r="O52" i="1"/>
  <c r="M51" i="1"/>
  <c r="M52" i="1" l="1"/>
  <c r="A54" i="1"/>
  <c r="C285" i="1"/>
  <c r="N53" i="1"/>
  <c r="O53" i="1"/>
  <c r="A284" i="1"/>
  <c r="M53" i="1" l="1"/>
  <c r="A55" i="1"/>
  <c r="C286" i="1"/>
  <c r="N54" i="1"/>
  <c r="O54" i="1"/>
  <c r="A285" i="1"/>
  <c r="M54" i="1" l="1"/>
  <c r="C287" i="1"/>
  <c r="A56" i="1"/>
  <c r="O55" i="1"/>
  <c r="A286" i="1"/>
  <c r="N55" i="1"/>
  <c r="M55" i="1" l="1"/>
  <c r="A57" i="1"/>
  <c r="C288" i="1"/>
  <c r="A287" i="1"/>
  <c r="O56" i="1"/>
  <c r="N56" i="1"/>
  <c r="M56" i="1" l="1"/>
  <c r="A58" i="1"/>
  <c r="C289" i="1"/>
  <c r="A288" i="1"/>
  <c r="N57" i="1"/>
  <c r="O57" i="1"/>
  <c r="M57" i="1" l="1"/>
  <c r="C290" i="1"/>
  <c r="A59" i="1"/>
  <c r="A289" i="1"/>
  <c r="O58" i="1"/>
  <c r="N58" i="1"/>
  <c r="A60" i="1" l="1"/>
  <c r="C291" i="1"/>
  <c r="O59" i="1"/>
  <c r="A290" i="1"/>
  <c r="N59" i="1"/>
  <c r="M58" i="1"/>
  <c r="A61" i="1" l="1"/>
  <c r="C292" i="1"/>
  <c r="M59" i="1"/>
  <c r="O60" i="1"/>
  <c r="N60" i="1"/>
  <c r="A291" i="1"/>
  <c r="M60" i="1" l="1"/>
  <c r="O61" i="1"/>
  <c r="A292" i="1"/>
  <c r="N61" i="1"/>
  <c r="A62" i="1"/>
  <c r="C293" i="1"/>
  <c r="M61" i="1" l="1"/>
  <c r="A293" i="1"/>
  <c r="O62" i="1"/>
  <c r="N62" i="1"/>
  <c r="M62" i="1" s="1"/>
  <c r="A63" i="1"/>
  <c r="C294" i="1"/>
  <c r="O63" i="1" l="1"/>
  <c r="A294" i="1"/>
  <c r="N63" i="1"/>
  <c r="M63" i="1" s="1"/>
  <c r="C295" i="1"/>
  <c r="A64" i="1"/>
  <c r="O64" i="1" l="1"/>
  <c r="A295" i="1"/>
  <c r="N64" i="1"/>
  <c r="C296" i="1"/>
  <c r="A65" i="1"/>
  <c r="M64" i="1" l="1"/>
  <c r="A296" i="1"/>
  <c r="O65" i="1"/>
  <c r="N65" i="1"/>
  <c r="M65" i="1" s="1"/>
  <c r="C297" i="1"/>
  <c r="A66" i="1"/>
  <c r="A297" i="1" l="1"/>
  <c r="O66" i="1"/>
  <c r="N66" i="1"/>
  <c r="M66" i="1" s="1"/>
  <c r="A67" i="1"/>
  <c r="C298" i="1"/>
  <c r="O67" i="1" l="1"/>
  <c r="N67" i="1"/>
  <c r="M67" i="1" s="1"/>
  <c r="A298" i="1"/>
  <c r="C299" i="1"/>
  <c r="A68" i="1"/>
  <c r="A299" i="1" l="1"/>
  <c r="O68" i="1"/>
  <c r="N68" i="1"/>
  <c r="C300" i="1"/>
  <c r="A69" i="1"/>
  <c r="M68" i="1" l="1"/>
  <c r="N69" i="1"/>
  <c r="A300" i="1"/>
  <c r="O69" i="1"/>
  <c r="A70" i="1"/>
  <c r="C301" i="1"/>
  <c r="N70" i="1" l="1"/>
  <c r="A301" i="1"/>
  <c r="O70" i="1"/>
  <c r="C302" i="1"/>
  <c r="A71" i="1"/>
  <c r="M69" i="1"/>
  <c r="N71" i="1" l="1"/>
  <c r="A302" i="1"/>
  <c r="O71" i="1"/>
  <c r="C303" i="1"/>
  <c r="A72" i="1"/>
  <c r="M70" i="1"/>
  <c r="A303" i="1" l="1"/>
  <c r="O72" i="1"/>
  <c r="N72" i="1"/>
  <c r="M72" i="1" s="1"/>
  <c r="C304" i="1"/>
  <c r="A73" i="1"/>
  <c r="M71" i="1"/>
  <c r="A304" i="1" l="1"/>
  <c r="O73" i="1"/>
  <c r="N73" i="1"/>
  <c r="A74" i="1"/>
  <c r="C305" i="1"/>
  <c r="M73" i="1" l="1"/>
  <c r="N74" i="1"/>
  <c r="O74" i="1"/>
  <c r="A305" i="1"/>
  <c r="C306" i="1"/>
  <c r="A75" i="1"/>
  <c r="A306" i="1" l="1"/>
  <c r="O75" i="1"/>
  <c r="N75" i="1"/>
  <c r="M75" i="1" s="1"/>
  <c r="C307" i="1"/>
  <c r="A76" i="1"/>
  <c r="M74" i="1"/>
  <c r="O76" i="1" l="1"/>
  <c r="A307" i="1"/>
  <c r="N76" i="1"/>
  <c r="M76" i="1" s="1"/>
  <c r="C308" i="1"/>
  <c r="A77" i="1"/>
  <c r="A308" i="1" l="1"/>
  <c r="N77" i="1"/>
  <c r="O77" i="1"/>
  <c r="C309" i="1"/>
  <c r="A78" i="1"/>
  <c r="O78" i="1" l="1"/>
  <c r="A309" i="1"/>
  <c r="N78" i="1"/>
  <c r="M77" i="1"/>
  <c r="A79" i="1"/>
  <c r="C310" i="1"/>
  <c r="M78" i="1" l="1"/>
  <c r="C311" i="1"/>
  <c r="A80" i="1"/>
  <c r="N79" i="1"/>
  <c r="A310" i="1"/>
  <c r="O79" i="1"/>
  <c r="A81" i="1" l="1"/>
  <c r="C312" i="1"/>
  <c r="A311" i="1"/>
  <c r="N80" i="1"/>
  <c r="O80" i="1"/>
  <c r="M79" i="1"/>
  <c r="M80" i="1" l="1"/>
  <c r="A82" i="1"/>
  <c r="C313" i="1"/>
  <c r="A312" i="1"/>
  <c r="O81" i="1"/>
  <c r="N81" i="1"/>
  <c r="M81" i="1" l="1"/>
  <c r="O82" i="1"/>
  <c r="A313" i="1"/>
  <c r="N82" i="1"/>
  <c r="M82" i="1" s="1"/>
  <c r="C314" i="1"/>
  <c r="A83" i="1"/>
  <c r="O83" i="1" l="1"/>
  <c r="A314" i="1"/>
  <c r="N83" i="1"/>
  <c r="A84" i="1"/>
  <c r="C315" i="1"/>
  <c r="M83" i="1" l="1"/>
  <c r="N84" i="1"/>
  <c r="A315" i="1"/>
  <c r="O84" i="1"/>
  <c r="C316" i="1"/>
  <c r="A85" i="1"/>
  <c r="N85" i="1" l="1"/>
  <c r="A316" i="1"/>
  <c r="O85" i="1"/>
  <c r="A86" i="1"/>
  <c r="C317" i="1"/>
  <c r="M84" i="1"/>
  <c r="A317" i="1" l="1"/>
  <c r="N86" i="1"/>
  <c r="O86" i="1"/>
  <c r="C318" i="1"/>
  <c r="A87" i="1"/>
  <c r="M85" i="1"/>
  <c r="N87" i="1" l="1"/>
  <c r="A318" i="1"/>
  <c r="O87" i="1"/>
  <c r="M86" i="1"/>
  <c r="C319" i="1"/>
  <c r="A88" i="1"/>
  <c r="C320" i="1" l="1"/>
  <c r="A89" i="1"/>
  <c r="O88" i="1"/>
  <c r="N88" i="1"/>
  <c r="M88" i="1" s="1"/>
  <c r="A319" i="1"/>
  <c r="M87" i="1"/>
  <c r="A90" i="1" l="1"/>
  <c r="C321" i="1"/>
  <c r="O89" i="1"/>
  <c r="A320" i="1"/>
  <c r="N89" i="1"/>
  <c r="A91" i="1" l="1"/>
  <c r="C322" i="1"/>
  <c r="M89" i="1"/>
  <c r="N90" i="1"/>
  <c r="A321" i="1"/>
  <c r="O90" i="1"/>
  <c r="M90" i="1" l="1"/>
  <c r="C323" i="1"/>
  <c r="A92" i="1"/>
  <c r="O91" i="1"/>
  <c r="N91" i="1"/>
  <c r="M91" i="1" s="1"/>
  <c r="A322" i="1"/>
  <c r="A323" i="1" l="1"/>
  <c r="O92" i="1"/>
  <c r="N92" i="1"/>
  <c r="M92" i="1" s="1"/>
  <c r="C324" i="1"/>
  <c r="A93" i="1"/>
  <c r="A324" i="1" l="1"/>
  <c r="O93" i="1"/>
  <c r="N93" i="1"/>
  <c r="M93" i="1" s="1"/>
  <c r="C325" i="1"/>
  <c r="A94" i="1"/>
  <c r="O94" i="1" l="1"/>
  <c r="A325" i="1"/>
  <c r="N94" i="1"/>
  <c r="C326" i="1"/>
  <c r="A95" i="1"/>
  <c r="M94" i="1" l="1"/>
  <c r="O95" i="1"/>
  <c r="A326" i="1"/>
  <c r="N95" i="1"/>
  <c r="M95" i="1" s="1"/>
  <c r="C327" i="1"/>
  <c r="A96" i="1"/>
  <c r="A327" i="1" l="1"/>
  <c r="O96" i="1"/>
  <c r="N96" i="1"/>
  <c r="M96" i="1" s="1"/>
  <c r="C328" i="1"/>
  <c r="A97" i="1"/>
  <c r="A328" i="1" l="1"/>
  <c r="O97" i="1"/>
  <c r="N97" i="1"/>
  <c r="M97" i="1" s="1"/>
  <c r="A98" i="1"/>
  <c r="C329" i="1"/>
  <c r="N98" i="1" l="1"/>
  <c r="O98" i="1"/>
  <c r="A329" i="1"/>
  <c r="A99" i="1"/>
  <c r="C330" i="1"/>
  <c r="O99" i="1" l="1"/>
  <c r="N99" i="1"/>
  <c r="M99" i="1" s="1"/>
  <c r="A330" i="1"/>
  <c r="C331" i="1"/>
  <c r="A100" i="1"/>
  <c r="M98" i="1"/>
  <c r="O100" i="1" l="1"/>
  <c r="A331" i="1"/>
  <c r="N100" i="1"/>
  <c r="M100" i="1" s="1"/>
  <c r="C332" i="1"/>
  <c r="A101" i="1"/>
  <c r="N101" i="1" l="1"/>
  <c r="O101" i="1"/>
  <c r="A332" i="1"/>
  <c r="A102" i="1"/>
  <c r="C333" i="1"/>
  <c r="O102" i="1" l="1"/>
  <c r="A333" i="1"/>
  <c r="N102" i="1"/>
  <c r="M102" i="1" s="1"/>
  <c r="A103" i="1"/>
  <c r="C334" i="1"/>
  <c r="M101" i="1"/>
  <c r="O103" i="1" l="1"/>
  <c r="N103" i="1"/>
  <c r="M103" i="1" s="1"/>
  <c r="A334" i="1"/>
  <c r="C335" i="1"/>
  <c r="A104" i="1"/>
  <c r="A335" i="1" l="1"/>
  <c r="O104" i="1"/>
  <c r="N104" i="1"/>
  <c r="M104" i="1" s="1"/>
  <c r="A105" i="1"/>
  <c r="C336" i="1"/>
  <c r="N105" i="1" l="1"/>
  <c r="A336" i="1"/>
  <c r="O105" i="1"/>
  <c r="A106" i="1"/>
  <c r="C337" i="1"/>
  <c r="A337" i="1" l="1"/>
  <c r="N106" i="1"/>
  <c r="O106" i="1"/>
  <c r="C338" i="1"/>
  <c r="A107" i="1"/>
  <c r="M105" i="1"/>
  <c r="O107" i="1" l="1"/>
  <c r="A338" i="1"/>
  <c r="N107" i="1"/>
  <c r="M107" i="1" s="1"/>
  <c r="M106" i="1"/>
  <c r="C339" i="1"/>
  <c r="A108" i="1"/>
  <c r="A339" i="1" l="1"/>
  <c r="O108" i="1"/>
  <c r="N108" i="1"/>
  <c r="M108" i="1" s="1"/>
  <c r="C340" i="1"/>
  <c r="A109" i="1"/>
  <c r="A340" i="1" l="1"/>
  <c r="O109" i="1"/>
  <c r="N109" i="1"/>
  <c r="M109" i="1" s="1"/>
  <c r="C341" i="1"/>
  <c r="A110" i="1"/>
  <c r="O110" i="1" l="1"/>
  <c r="A341" i="1"/>
  <c r="N110" i="1"/>
  <c r="M110" i="1" s="1"/>
  <c r="C342" i="1"/>
  <c r="A111" i="1"/>
  <c r="O111" i="1" l="1"/>
  <c r="A342" i="1"/>
  <c r="N111" i="1"/>
  <c r="M111" i="1" s="1"/>
  <c r="C343" i="1"/>
  <c r="A112" i="1"/>
  <c r="O112" i="1" l="1"/>
  <c r="A343" i="1"/>
  <c r="N112" i="1"/>
  <c r="M112" i="1" s="1"/>
  <c r="C344" i="1"/>
  <c r="A113" i="1"/>
  <c r="A344" i="1" l="1"/>
  <c r="O113" i="1"/>
  <c r="N113" i="1"/>
  <c r="M113" i="1" s="1"/>
  <c r="C345" i="1"/>
  <c r="A114" i="1"/>
  <c r="A345" i="1" l="1"/>
  <c r="O114" i="1"/>
  <c r="N114" i="1"/>
  <c r="M114" i="1" s="1"/>
  <c r="A115" i="1"/>
  <c r="C346" i="1"/>
  <c r="O115" i="1" l="1"/>
  <c r="N115" i="1"/>
  <c r="M115" i="1" s="1"/>
  <c r="A346" i="1"/>
  <c r="C347" i="1"/>
  <c r="A116" i="1"/>
  <c r="A347" i="1" l="1"/>
  <c r="O116" i="1"/>
  <c r="N116" i="1"/>
  <c r="M116" i="1" s="1"/>
  <c r="C348" i="1"/>
  <c r="A117" i="1"/>
  <c r="A348" i="1" l="1"/>
  <c r="O117" i="1"/>
  <c r="N117" i="1"/>
  <c r="M117" i="1" s="1"/>
  <c r="A118" i="1"/>
  <c r="C349" i="1"/>
  <c r="A349" i="1" l="1"/>
  <c r="N118" i="1"/>
  <c r="O118" i="1"/>
  <c r="C350" i="1"/>
  <c r="A119" i="1"/>
  <c r="M118" i="1" l="1"/>
  <c r="O119" i="1"/>
  <c r="A350" i="1"/>
  <c r="N119" i="1"/>
  <c r="M119" i="1" s="1"/>
  <c r="C351" i="1"/>
  <c r="A120" i="1"/>
  <c r="C352" i="1" l="1"/>
  <c r="A121" i="1"/>
  <c r="A351" i="1"/>
  <c r="O120" i="1"/>
  <c r="N120" i="1"/>
  <c r="C353" i="1" l="1"/>
  <c r="A122" i="1"/>
  <c r="A352" i="1"/>
  <c r="N121" i="1"/>
  <c r="O121" i="1"/>
  <c r="M120" i="1"/>
  <c r="M121" i="1" l="1"/>
  <c r="N122" i="1"/>
  <c r="A353" i="1"/>
  <c r="O122" i="1"/>
  <c r="C354" i="1"/>
  <c r="A123" i="1"/>
  <c r="A354" i="1" l="1"/>
  <c r="O123" i="1"/>
  <c r="N123" i="1"/>
  <c r="M123" i="1" s="1"/>
  <c r="C355" i="1"/>
  <c r="A124" i="1"/>
  <c r="M122" i="1"/>
  <c r="C356" i="1" l="1"/>
  <c r="A125" i="1"/>
  <c r="N124" i="1"/>
  <c r="O124" i="1"/>
  <c r="A355" i="1"/>
  <c r="M124" i="1" l="1"/>
  <c r="C357" i="1"/>
  <c r="A126" i="1"/>
  <c r="A356" i="1"/>
  <c r="N125" i="1"/>
  <c r="O125" i="1"/>
  <c r="A127" i="1" l="1"/>
  <c r="C358" i="1"/>
  <c r="O126" i="1"/>
  <c r="N126" i="1"/>
  <c r="M126" i="1" s="1"/>
  <c r="A357" i="1"/>
  <c r="M125" i="1"/>
  <c r="C359" i="1" l="1"/>
  <c r="A128" i="1"/>
  <c r="A358" i="1"/>
  <c r="N127" i="1"/>
  <c r="O127" i="1"/>
  <c r="M127" i="1" l="1"/>
  <c r="C360" i="1"/>
  <c r="A129" i="1"/>
  <c r="O128" i="1"/>
  <c r="N128" i="1"/>
  <c r="M128" i="1" s="1"/>
  <c r="A359" i="1"/>
  <c r="A130" i="1" l="1"/>
  <c r="C361" i="1"/>
  <c r="N129" i="1"/>
  <c r="A360" i="1"/>
  <c r="O129" i="1"/>
  <c r="M129" i="1" l="1"/>
  <c r="C362" i="1"/>
  <c r="A131" i="1"/>
  <c r="O130" i="1"/>
  <c r="A361" i="1"/>
  <c r="N130" i="1"/>
  <c r="N131" i="1" l="1"/>
  <c r="O131" i="1"/>
  <c r="A362" i="1"/>
  <c r="C363" i="1"/>
  <c r="A132" i="1"/>
  <c r="M130" i="1"/>
  <c r="O132" i="1" l="1"/>
  <c r="A363" i="1"/>
  <c r="N132" i="1"/>
  <c r="M132" i="1" s="1"/>
  <c r="C364" i="1"/>
  <c r="A133" i="1"/>
  <c r="M131" i="1"/>
  <c r="A364" i="1" l="1"/>
  <c r="O133" i="1"/>
  <c r="N133" i="1"/>
  <c r="M133" i="1" s="1"/>
  <c r="C365" i="1"/>
  <c r="A134" i="1"/>
  <c r="N134" i="1" l="1"/>
  <c r="O134" i="1"/>
  <c r="A365" i="1"/>
  <c r="C366" i="1"/>
  <c r="A135" i="1"/>
  <c r="N135" i="1" l="1"/>
  <c r="A366" i="1"/>
  <c r="O135" i="1"/>
  <c r="C367" i="1"/>
  <c r="A136" i="1"/>
  <c r="M134" i="1"/>
  <c r="A367" i="1" l="1"/>
  <c r="N136" i="1"/>
  <c r="O136" i="1"/>
  <c r="C368" i="1"/>
  <c r="A137" i="1"/>
  <c r="M135" i="1"/>
  <c r="M136" i="1" l="1"/>
  <c r="A368" i="1"/>
  <c r="O137" i="1"/>
  <c r="N137" i="1"/>
  <c r="C369" i="1"/>
  <c r="A138" i="1"/>
  <c r="C370" i="1" l="1"/>
  <c r="A139" i="1"/>
  <c r="M137" i="1"/>
  <c r="A369" i="1"/>
  <c r="O138" i="1"/>
  <c r="N138" i="1"/>
  <c r="M138" i="1" s="1"/>
  <c r="N139" i="1" l="1"/>
  <c r="O139" i="1"/>
  <c r="A370" i="1"/>
  <c r="C371" i="1"/>
  <c r="A140" i="1"/>
  <c r="A371" i="1" l="1"/>
  <c r="O140" i="1"/>
  <c r="N140" i="1"/>
  <c r="M140" i="1" s="1"/>
  <c r="C372" i="1"/>
  <c r="A141" i="1"/>
  <c r="M139" i="1"/>
  <c r="A372" i="1" l="1"/>
  <c r="N141" i="1"/>
  <c r="O141" i="1"/>
  <c r="C373" i="1"/>
  <c r="A142" i="1"/>
  <c r="O142" i="1" l="1"/>
  <c r="A373" i="1"/>
  <c r="N142" i="1"/>
  <c r="M142" i="1" s="1"/>
  <c r="M141" i="1"/>
  <c r="C374" i="1"/>
  <c r="A143" i="1"/>
  <c r="C375" i="1" l="1"/>
  <c r="A144" i="1"/>
  <c r="O143" i="1"/>
  <c r="A374" i="1"/>
  <c r="N143" i="1"/>
  <c r="C376" i="1" l="1"/>
  <c r="A145" i="1"/>
  <c r="A375" i="1"/>
  <c r="O144" i="1"/>
  <c r="N144" i="1"/>
  <c r="M143" i="1"/>
  <c r="C377" i="1" l="1"/>
  <c r="A146" i="1"/>
  <c r="O145" i="1"/>
  <c r="A376" i="1"/>
  <c r="N145" i="1"/>
  <c r="M144" i="1"/>
  <c r="A147" i="1" l="1"/>
  <c r="C378" i="1"/>
  <c r="O146" i="1"/>
  <c r="A377" i="1"/>
  <c r="N146" i="1"/>
  <c r="M145" i="1"/>
  <c r="C379" i="1" l="1"/>
  <c r="A148" i="1"/>
  <c r="M146" i="1"/>
  <c r="O147" i="1"/>
  <c r="A378" i="1"/>
  <c r="N147" i="1"/>
  <c r="O148" i="1" l="1"/>
  <c r="A379" i="1"/>
  <c r="N148" i="1"/>
  <c r="M148" i="1" s="1"/>
  <c r="C380" i="1"/>
  <c r="A149" i="1"/>
  <c r="M147" i="1"/>
  <c r="N149" i="1" l="1"/>
  <c r="A380" i="1"/>
  <c r="O149" i="1"/>
  <c r="A150" i="1"/>
  <c r="C381" i="1"/>
  <c r="O150" i="1" l="1"/>
  <c r="A381" i="1"/>
  <c r="N150" i="1"/>
  <c r="C382" i="1"/>
  <c r="A151" i="1"/>
  <c r="M149" i="1"/>
  <c r="M150" i="1" l="1"/>
  <c r="A382" i="1"/>
  <c r="N151" i="1"/>
  <c r="O151" i="1"/>
  <c r="C383" i="1"/>
  <c r="A152" i="1"/>
  <c r="M151" i="1" l="1"/>
  <c r="A383" i="1"/>
  <c r="N152" i="1"/>
  <c r="O152" i="1"/>
  <c r="C384" i="1"/>
  <c r="A153" i="1"/>
  <c r="N153" i="1" l="1"/>
  <c r="O153" i="1"/>
  <c r="A384" i="1"/>
  <c r="M152" i="1"/>
  <c r="C385" i="1"/>
  <c r="A154" i="1"/>
  <c r="C386" i="1" l="1"/>
  <c r="A155" i="1"/>
  <c r="A385" i="1"/>
  <c r="O154" i="1"/>
  <c r="N154" i="1"/>
  <c r="M153" i="1"/>
  <c r="C387" i="1" l="1"/>
  <c r="A156" i="1"/>
  <c r="A386" i="1"/>
  <c r="N155" i="1"/>
  <c r="O155" i="1"/>
  <c r="M154" i="1"/>
  <c r="M155" i="1" l="1"/>
  <c r="A157" i="1"/>
  <c r="C388" i="1"/>
  <c r="O156" i="1"/>
  <c r="A387" i="1"/>
  <c r="N156" i="1"/>
  <c r="C389" i="1" l="1"/>
  <c r="A158" i="1"/>
  <c r="O157" i="1"/>
  <c r="N157" i="1"/>
  <c r="M157" i="1" s="1"/>
  <c r="A388" i="1"/>
  <c r="M156" i="1"/>
  <c r="C390" i="1" l="1"/>
  <c r="A159" i="1"/>
  <c r="A389" i="1"/>
  <c r="O158" i="1"/>
  <c r="N158" i="1"/>
  <c r="O159" i="1" l="1"/>
  <c r="A390" i="1"/>
  <c r="N159" i="1"/>
  <c r="A160" i="1"/>
  <c r="C391" i="1"/>
  <c r="M158" i="1"/>
  <c r="M159" i="1" l="1"/>
  <c r="A391" i="1"/>
  <c r="N160" i="1"/>
  <c r="O160" i="1"/>
  <c r="C392" i="1"/>
  <c r="A161" i="1"/>
  <c r="M160" i="1" l="1"/>
  <c r="O161" i="1"/>
  <c r="A392" i="1"/>
  <c r="N161" i="1"/>
  <c r="M161" i="1" s="1"/>
  <c r="C393" i="1"/>
  <c r="A162" i="1"/>
  <c r="O162" i="1" l="1"/>
  <c r="A393" i="1"/>
  <c r="N162" i="1"/>
  <c r="M162" i="1" s="1"/>
  <c r="C394" i="1"/>
  <c r="A163" i="1"/>
  <c r="O163" i="1" l="1"/>
  <c r="A394" i="1"/>
  <c r="N163" i="1"/>
  <c r="M163" i="1" s="1"/>
  <c r="C395" i="1"/>
  <c r="A164" i="1"/>
  <c r="O164" i="1" l="1"/>
  <c r="A395" i="1"/>
  <c r="N164" i="1"/>
  <c r="M164" i="1" s="1"/>
  <c r="C396" i="1"/>
  <c r="A165" i="1"/>
  <c r="O165" i="1" l="1"/>
  <c r="A396" i="1"/>
  <c r="N165" i="1"/>
  <c r="A166" i="1"/>
  <c r="C397" i="1"/>
  <c r="M165" i="1" l="1"/>
  <c r="A397" i="1"/>
  <c r="N166" i="1"/>
  <c r="O166" i="1"/>
  <c r="A167" i="1"/>
  <c r="C398" i="1"/>
  <c r="A398" i="1" l="1"/>
  <c r="O167" i="1"/>
  <c r="N167" i="1"/>
  <c r="M167" i="1" s="1"/>
  <c r="M166" i="1"/>
  <c r="C399" i="1"/>
  <c r="A168" i="1"/>
  <c r="N168" i="1" l="1"/>
  <c r="O168" i="1"/>
  <c r="A399" i="1"/>
  <c r="C400" i="1"/>
  <c r="A169" i="1"/>
  <c r="O169" i="1" l="1"/>
  <c r="A400" i="1"/>
  <c r="N169" i="1"/>
  <c r="M169" i="1" s="1"/>
  <c r="A170" i="1"/>
  <c r="C401" i="1"/>
  <c r="M168" i="1"/>
  <c r="N170" i="1" l="1"/>
  <c r="O170" i="1"/>
  <c r="A401" i="1"/>
  <c r="C402" i="1"/>
  <c r="A171" i="1"/>
  <c r="A402" i="1" l="1"/>
  <c r="O171" i="1"/>
  <c r="N171" i="1"/>
  <c r="M171" i="1" s="1"/>
  <c r="C403" i="1"/>
  <c r="A172" i="1"/>
  <c r="M170" i="1"/>
  <c r="O172" i="1" l="1"/>
  <c r="A403" i="1"/>
  <c r="N172" i="1"/>
  <c r="M172" i="1" s="1"/>
  <c r="A173" i="1"/>
  <c r="C404" i="1"/>
  <c r="O173" i="1" l="1"/>
  <c r="A404" i="1"/>
  <c r="N173" i="1"/>
  <c r="M173" i="1" s="1"/>
  <c r="C405" i="1"/>
  <c r="A174" i="1"/>
  <c r="A405" i="1" l="1"/>
  <c r="N174" i="1"/>
  <c r="O174" i="1"/>
  <c r="C406" i="1"/>
  <c r="A175" i="1"/>
  <c r="M174" i="1" l="1"/>
  <c r="O175" i="1"/>
  <c r="N175" i="1"/>
  <c r="M175" i="1" s="1"/>
  <c r="A406" i="1"/>
  <c r="C407" i="1"/>
  <c r="A176" i="1"/>
  <c r="C408" i="1" l="1"/>
  <c r="A177" i="1"/>
  <c r="N176" i="1"/>
  <c r="A407" i="1"/>
  <c r="O176" i="1"/>
  <c r="M176" i="1" l="1"/>
  <c r="O177" i="1"/>
  <c r="A408" i="1"/>
  <c r="N177" i="1"/>
  <c r="M177" i="1" s="1"/>
  <c r="C409" i="1"/>
  <c r="A178" i="1"/>
  <c r="O178" i="1" l="1"/>
  <c r="N178" i="1"/>
  <c r="M178" i="1" s="1"/>
  <c r="A409" i="1"/>
  <c r="C410" i="1"/>
  <c r="A179" i="1"/>
  <c r="A410" i="1" l="1"/>
  <c r="O179" i="1"/>
  <c r="N179" i="1"/>
  <c r="M179" i="1" s="1"/>
  <c r="C411" i="1"/>
  <c r="A180" i="1"/>
  <c r="A411" i="1" l="1"/>
  <c r="O180" i="1"/>
  <c r="N180" i="1"/>
  <c r="M180" i="1" s="1"/>
  <c r="C412" i="1"/>
  <c r="A181" i="1"/>
  <c r="A412" i="1" l="1"/>
  <c r="O181" i="1"/>
  <c r="N181" i="1"/>
  <c r="A182" i="1"/>
  <c r="C413" i="1"/>
  <c r="N182" i="1" l="1"/>
  <c r="A413" i="1"/>
  <c r="O182" i="1"/>
  <c r="M181" i="1"/>
  <c r="C414" i="1"/>
  <c r="A183" i="1"/>
  <c r="A184" i="1" l="1"/>
  <c r="C415" i="1"/>
  <c r="O183" i="1"/>
  <c r="A414" i="1"/>
  <c r="N183" i="1"/>
  <c r="M182" i="1"/>
  <c r="C416" i="1" l="1"/>
  <c r="A185" i="1"/>
  <c r="M183" i="1"/>
  <c r="A415" i="1"/>
  <c r="O184" i="1"/>
  <c r="N184" i="1"/>
  <c r="M184" i="1" s="1"/>
  <c r="C417" i="1" l="1"/>
  <c r="A186" i="1"/>
  <c r="N185" i="1"/>
  <c r="O185" i="1"/>
  <c r="A416" i="1"/>
  <c r="M185" i="1" l="1"/>
  <c r="A417" i="1"/>
  <c r="O186" i="1"/>
  <c r="N186" i="1"/>
  <c r="M186" i="1" s="1"/>
  <c r="A187" i="1"/>
  <c r="C418" i="1"/>
  <c r="N187" i="1" l="1"/>
  <c r="A418" i="1"/>
  <c r="O187" i="1"/>
  <c r="C419" i="1"/>
  <c r="A188" i="1"/>
  <c r="N188" i="1" l="1"/>
  <c r="A419" i="1"/>
  <c r="O188" i="1"/>
  <c r="C420" i="1"/>
  <c r="A189" i="1"/>
  <c r="M187" i="1"/>
  <c r="N189" i="1" l="1"/>
  <c r="A420" i="1"/>
  <c r="O189" i="1"/>
  <c r="C421" i="1"/>
  <c r="A190" i="1"/>
  <c r="M188" i="1"/>
  <c r="O190" i="1" l="1"/>
  <c r="A421" i="1"/>
  <c r="N190" i="1"/>
  <c r="M190" i="1" s="1"/>
  <c r="C422" i="1"/>
  <c r="A191" i="1"/>
  <c r="M189" i="1"/>
  <c r="O191" i="1" l="1"/>
  <c r="A422" i="1"/>
  <c r="N191" i="1"/>
  <c r="C423" i="1"/>
  <c r="A192" i="1"/>
  <c r="M191" i="1" l="1"/>
  <c r="N192" i="1"/>
  <c r="O192" i="1"/>
  <c r="A423" i="1"/>
  <c r="C424" i="1"/>
  <c r="A193" i="1"/>
  <c r="A424" i="1" l="1"/>
  <c r="O193" i="1"/>
  <c r="N193" i="1"/>
  <c r="A194" i="1"/>
  <c r="C425" i="1"/>
  <c r="M192" i="1"/>
  <c r="M193" i="1" l="1"/>
  <c r="A425" i="1"/>
  <c r="O194" i="1"/>
  <c r="N194" i="1"/>
  <c r="M194" i="1" s="1"/>
  <c r="C426" i="1"/>
  <c r="A195" i="1"/>
  <c r="O195" i="1" l="1"/>
  <c r="N195" i="1"/>
  <c r="M195" i="1" s="1"/>
  <c r="A426" i="1"/>
  <c r="A196" i="1"/>
  <c r="C427" i="1"/>
  <c r="C428" i="1" l="1"/>
  <c r="A197" i="1"/>
  <c r="O196" i="1"/>
  <c r="A427" i="1"/>
  <c r="N196" i="1"/>
  <c r="C429" i="1" l="1"/>
  <c r="A198" i="1"/>
  <c r="N197" i="1"/>
  <c r="A428" i="1"/>
  <c r="O197" i="1"/>
  <c r="M196" i="1"/>
  <c r="M197" i="1" l="1"/>
  <c r="C430" i="1"/>
  <c r="A199" i="1"/>
  <c r="N198" i="1"/>
  <c r="O198" i="1"/>
  <c r="A429" i="1"/>
  <c r="M198" i="1" l="1"/>
  <c r="C431" i="1"/>
  <c r="A200" i="1"/>
  <c r="A430" i="1"/>
  <c r="O199" i="1"/>
  <c r="N199" i="1"/>
  <c r="A201" i="1" l="1"/>
  <c r="C432" i="1"/>
  <c r="A431" i="1"/>
  <c r="O200" i="1"/>
  <c r="N200" i="1"/>
  <c r="M199" i="1"/>
  <c r="C433" i="1" l="1"/>
  <c r="A202" i="1"/>
  <c r="M200" i="1"/>
  <c r="O201" i="1"/>
  <c r="N201" i="1"/>
  <c r="A432" i="1"/>
  <c r="O202" i="1" l="1"/>
  <c r="A433" i="1"/>
  <c r="N202" i="1"/>
  <c r="M202" i="1" s="1"/>
  <c r="A203" i="1"/>
  <c r="C434" i="1"/>
  <c r="M201" i="1"/>
  <c r="O203" i="1" l="1"/>
  <c r="A434" i="1"/>
  <c r="N203" i="1"/>
  <c r="M203" i="1" s="1"/>
  <c r="A204" i="1"/>
  <c r="C435" i="1"/>
  <c r="O204" i="1" l="1"/>
  <c r="A435" i="1"/>
  <c r="N204" i="1"/>
  <c r="M204" i="1" s="1"/>
  <c r="C436" i="1"/>
  <c r="A205" i="1"/>
  <c r="O205" i="1" l="1"/>
  <c r="A436" i="1"/>
  <c r="N205" i="1"/>
  <c r="M205" i="1" s="1"/>
  <c r="A206" i="1"/>
  <c r="C437" i="1"/>
  <c r="A437" i="1" l="1"/>
  <c r="O206" i="1"/>
  <c r="N206" i="1"/>
  <c r="M206" i="1" s="1"/>
  <c r="C438" i="1"/>
  <c r="A207" i="1"/>
  <c r="N207" i="1" l="1"/>
  <c r="O207" i="1"/>
  <c r="A438" i="1"/>
  <c r="C439" i="1"/>
  <c r="A208" i="1"/>
  <c r="A439" i="1" l="1"/>
  <c r="O208" i="1"/>
  <c r="N208" i="1"/>
  <c r="M208" i="1" s="1"/>
  <c r="A209" i="1"/>
  <c r="C440" i="1"/>
  <c r="M207" i="1"/>
  <c r="O209" i="1" l="1"/>
  <c r="N209" i="1"/>
  <c r="M209" i="1" s="1"/>
  <c r="A440" i="1"/>
  <c r="C441" i="1"/>
  <c r="A210" i="1"/>
  <c r="A441" i="1" l="1"/>
  <c r="O210" i="1"/>
  <c r="N210" i="1"/>
  <c r="M210" i="1" s="1"/>
  <c r="C442" i="1"/>
  <c r="A211" i="1"/>
  <c r="A442" i="1" l="1"/>
  <c r="O211" i="1"/>
  <c r="N211" i="1"/>
  <c r="C443" i="1"/>
  <c r="A212" i="1"/>
  <c r="M211" i="1" l="1"/>
  <c r="O212" i="1"/>
  <c r="A443" i="1"/>
  <c r="N212" i="1"/>
  <c r="C444" i="1"/>
  <c r="A213" i="1"/>
  <c r="M212" i="1" l="1"/>
  <c r="O213" i="1"/>
  <c r="A444" i="1"/>
  <c r="N213" i="1"/>
  <c r="M213" i="1" s="1"/>
  <c r="C445" i="1"/>
  <c r="A214" i="1"/>
  <c r="A445" i="1" l="1"/>
  <c r="N214" i="1"/>
  <c r="O214" i="1"/>
  <c r="C446" i="1"/>
  <c r="A215" i="1"/>
  <c r="M214" i="1" l="1"/>
  <c r="O215" i="1"/>
  <c r="A446" i="1"/>
  <c r="N215" i="1"/>
  <c r="M215" i="1" s="1"/>
  <c r="C447" i="1"/>
  <c r="A216" i="1"/>
  <c r="C448" i="1" l="1"/>
  <c r="A217" i="1"/>
  <c r="N216" i="1"/>
  <c r="O216" i="1"/>
  <c r="A447" i="1"/>
  <c r="M216" i="1" l="1"/>
  <c r="A218" i="1"/>
  <c r="C449" i="1"/>
  <c r="O217" i="1"/>
  <c r="A448" i="1"/>
  <c r="N217" i="1"/>
  <c r="M217" i="1" l="1"/>
  <c r="C450" i="1"/>
  <c r="A219" i="1"/>
  <c r="O218" i="1"/>
  <c r="A449" i="1"/>
  <c r="N218" i="1"/>
  <c r="C451" i="1" l="1"/>
  <c r="A220" i="1"/>
  <c r="O219" i="1"/>
  <c r="N219" i="1"/>
  <c r="M219" i="1" s="1"/>
  <c r="A450" i="1"/>
  <c r="M218" i="1"/>
  <c r="C452" i="1" l="1"/>
  <c r="A221" i="1"/>
  <c r="N220" i="1"/>
  <c r="A451" i="1"/>
  <c r="O220" i="1"/>
  <c r="M220" i="1" l="1"/>
  <c r="A222" i="1"/>
  <c r="C453" i="1"/>
  <c r="O221" i="1"/>
  <c r="A452" i="1"/>
  <c r="N221" i="1"/>
  <c r="A223" i="1" l="1"/>
  <c r="C454" i="1"/>
  <c r="O222" i="1"/>
  <c r="A453" i="1"/>
  <c r="N222" i="1"/>
  <c r="M221" i="1"/>
  <c r="C455" i="1" l="1"/>
  <c r="A224" i="1"/>
  <c r="M222" i="1"/>
  <c r="N223" i="1"/>
  <c r="A454" i="1"/>
  <c r="O223" i="1"/>
  <c r="M223" i="1" l="1"/>
  <c r="C456" i="1"/>
  <c r="A225" i="1"/>
  <c r="N224" i="1"/>
  <c r="O224" i="1"/>
  <c r="A455" i="1"/>
  <c r="M224" i="1" l="1"/>
  <c r="A456" i="1"/>
  <c r="O225" i="1"/>
  <c r="N225" i="1"/>
  <c r="M225" i="1" s="1"/>
  <c r="C457" i="1"/>
  <c r="A226" i="1"/>
  <c r="N226" i="1" l="1"/>
  <c r="O226" i="1"/>
  <c r="A457" i="1"/>
  <c r="A227" i="1"/>
  <c r="C458" i="1"/>
  <c r="M226" i="1" l="1"/>
  <c r="N227" i="1"/>
  <c r="A458" i="1"/>
  <c r="O227" i="1"/>
  <c r="A228" i="1"/>
  <c r="C459" i="1"/>
  <c r="O228" i="1" l="1"/>
  <c r="A459" i="1"/>
  <c r="N228" i="1"/>
  <c r="M228" i="1" s="1"/>
  <c r="C460" i="1"/>
  <c r="A229" i="1"/>
  <c r="M227" i="1"/>
  <c r="A460" i="1" l="1"/>
  <c r="O229" i="1"/>
  <c r="N229" i="1"/>
  <c r="M229" i="1" s="1"/>
  <c r="A230" i="1"/>
  <c r="C461" i="1"/>
  <c r="O230" i="1" l="1"/>
  <c r="A461" i="1"/>
  <c r="N230" i="1"/>
  <c r="M230" i="1" s="1"/>
  <c r="C462" i="1"/>
  <c r="A231" i="1"/>
  <c r="A462" i="1" l="1"/>
  <c r="N231" i="1"/>
  <c r="O231" i="1"/>
  <c r="C463" i="1"/>
  <c r="A232" i="1"/>
  <c r="M231" i="1" l="1"/>
  <c r="A463" i="1"/>
  <c r="O232" i="1"/>
  <c r="N232" i="1"/>
  <c r="M232" i="1" s="1"/>
  <c r="C464" i="1"/>
  <c r="A233" i="1"/>
  <c r="C465" i="1" l="1"/>
  <c r="A234" i="1"/>
  <c r="A464" i="1"/>
  <c r="O233" i="1"/>
  <c r="N233" i="1"/>
  <c r="A235" i="1" l="1"/>
  <c r="C466" i="1"/>
  <c r="A465" i="1"/>
  <c r="O234" i="1"/>
  <c r="N234" i="1"/>
  <c r="M233" i="1"/>
  <c r="A236" i="1" l="1"/>
  <c r="C467" i="1"/>
  <c r="M234" i="1"/>
  <c r="A466" i="1"/>
  <c r="O235" i="1"/>
  <c r="N235" i="1"/>
  <c r="M235" i="1" s="1"/>
  <c r="N236" i="1" l="1"/>
  <c r="O236" i="1"/>
  <c r="A467" i="1"/>
  <c r="C468" i="1"/>
  <c r="A237" i="1"/>
  <c r="M236" i="1" l="1"/>
  <c r="A468" i="1"/>
  <c r="O237" i="1"/>
  <c r="N237" i="1"/>
  <c r="M237" i="1" s="1"/>
  <c r="C469" i="1"/>
  <c r="A238" i="1"/>
  <c r="O238" i="1" l="1"/>
  <c r="A469" i="1"/>
  <c r="N238" i="1"/>
  <c r="C470" i="1"/>
  <c r="A239" i="1"/>
  <c r="M238" i="1" l="1"/>
  <c r="O239" i="1"/>
  <c r="A470" i="1"/>
  <c r="N239" i="1"/>
  <c r="M239" i="1" s="1"/>
  <c r="C471" i="1"/>
  <c r="A240" i="1"/>
  <c r="C472" i="1" l="1"/>
  <c r="A241" i="1"/>
  <c r="O240" i="1"/>
  <c r="A471" i="1"/>
  <c r="N240" i="1"/>
  <c r="M240" i="1" l="1"/>
  <c r="C473" i="1"/>
  <c r="A242" i="1"/>
  <c r="A472" i="1"/>
  <c r="O241" i="1"/>
  <c r="N241" i="1"/>
  <c r="O242" i="1" l="1"/>
  <c r="A473" i="1"/>
  <c r="N242" i="1"/>
  <c r="M242" i="1" s="1"/>
  <c r="C474" i="1"/>
  <c r="A243" i="1"/>
  <c r="M241" i="1"/>
  <c r="A474" i="1" l="1"/>
  <c r="O243" i="1"/>
  <c r="N243" i="1"/>
  <c r="M243" i="1" s="1"/>
  <c r="C475" i="1"/>
  <c r="A244" i="1"/>
  <c r="C476" i="1" l="1"/>
  <c r="A245" i="1"/>
  <c r="O244" i="1"/>
  <c r="A475" i="1"/>
  <c r="N244" i="1"/>
  <c r="C477" i="1" l="1"/>
  <c r="A246" i="1"/>
  <c r="O245" i="1"/>
  <c r="A476" i="1"/>
  <c r="N245" i="1"/>
  <c r="M244" i="1"/>
  <c r="A247" i="1" l="1"/>
  <c r="C478" i="1"/>
  <c r="A477" i="1"/>
  <c r="N246" i="1"/>
  <c r="O246" i="1"/>
  <c r="M245" i="1"/>
  <c r="M246" i="1" l="1"/>
  <c r="C479" i="1"/>
  <c r="A248" i="1"/>
  <c r="N247" i="1"/>
  <c r="A478" i="1"/>
  <c r="O247" i="1"/>
  <c r="M247" i="1" l="1"/>
  <c r="C480" i="1"/>
  <c r="A249" i="1"/>
  <c r="O248" i="1"/>
  <c r="A479" i="1"/>
  <c r="N248" i="1"/>
  <c r="O249" i="1" l="1"/>
  <c r="A480" i="1"/>
  <c r="N249" i="1"/>
  <c r="A250" i="1"/>
  <c r="C481" i="1"/>
  <c r="M248" i="1"/>
  <c r="M249" i="1" l="1"/>
  <c r="O250" i="1"/>
  <c r="A481" i="1"/>
  <c r="N250" i="1"/>
  <c r="M250" i="1" s="1"/>
  <c r="C482" i="1"/>
  <c r="A251" i="1"/>
  <c r="O251" i="1" l="1"/>
  <c r="A482" i="1"/>
  <c r="N251" i="1"/>
  <c r="C483" i="1"/>
  <c r="A252" i="1"/>
  <c r="M251" i="1" l="1"/>
  <c r="A483" i="1"/>
  <c r="O252" i="1"/>
  <c r="N252" i="1"/>
  <c r="M252" i="1" s="1"/>
  <c r="C484" i="1"/>
  <c r="A253" i="1"/>
  <c r="C485" i="1" l="1"/>
  <c r="A254" i="1"/>
  <c r="A484" i="1"/>
  <c r="O253" i="1"/>
  <c r="N253" i="1"/>
  <c r="A485" i="1" l="1"/>
  <c r="O254" i="1"/>
  <c r="N254" i="1"/>
  <c r="M254" i="1" s="1"/>
  <c r="A255" i="1"/>
  <c r="C486" i="1"/>
  <c r="M253" i="1"/>
  <c r="A486" i="1" l="1"/>
  <c r="N255" i="1"/>
  <c r="O255" i="1"/>
  <c r="C487" i="1"/>
  <c r="A256" i="1"/>
  <c r="O256" i="1" l="1"/>
  <c r="A487" i="1"/>
  <c r="N256" i="1"/>
  <c r="M256" i="1" s="1"/>
  <c r="M255" i="1"/>
  <c r="C488" i="1"/>
  <c r="A257" i="1"/>
  <c r="A258" i="1" l="1"/>
  <c r="C489" i="1"/>
  <c r="O257" i="1"/>
  <c r="A488" i="1"/>
  <c r="N257" i="1"/>
  <c r="C490" i="1" l="1"/>
  <c r="A259" i="1"/>
  <c r="M257" i="1"/>
  <c r="N258" i="1"/>
  <c r="O258" i="1"/>
  <c r="A489" i="1"/>
  <c r="M258" i="1" l="1"/>
  <c r="C491" i="1"/>
  <c r="A260" i="1"/>
  <c r="N259" i="1"/>
  <c r="O259" i="1"/>
  <c r="A490" i="1"/>
  <c r="M259" i="1" l="1"/>
  <c r="C492" i="1"/>
  <c r="A261" i="1"/>
  <c r="A491" i="1"/>
  <c r="O260" i="1"/>
  <c r="N260" i="1"/>
  <c r="M260" i="1" l="1"/>
  <c r="N261" i="1"/>
  <c r="A492" i="1"/>
  <c r="O261" i="1"/>
  <c r="A262" i="1"/>
  <c r="C493" i="1"/>
  <c r="N262" i="1" l="1"/>
  <c r="O262" i="1"/>
  <c r="A493" i="1"/>
  <c r="C494" i="1"/>
  <c r="A263" i="1"/>
  <c r="M261" i="1"/>
  <c r="A264" i="1" l="1"/>
  <c r="C495" i="1"/>
  <c r="A494" i="1"/>
  <c r="O263" i="1"/>
  <c r="N263" i="1"/>
  <c r="M263" i="1" s="1"/>
  <c r="M262" i="1"/>
  <c r="N264" i="1" l="1"/>
  <c r="O264" i="1"/>
  <c r="A495" i="1"/>
  <c r="M264" i="1" l="1"/>
  <c r="M26" i="1" s="1"/>
  <c r="H33" i="1" l="1"/>
  <c r="H38" i="1"/>
  <c r="H36" i="1"/>
  <c r="H83" i="1"/>
  <c r="H39" i="1"/>
  <c r="H59" i="1"/>
  <c r="H35" i="1"/>
  <c r="H40" i="1"/>
  <c r="H58" i="1"/>
  <c r="H41" i="1"/>
  <c r="H50" i="1"/>
  <c r="H82" i="1"/>
  <c r="H95" i="1"/>
  <c r="H91" i="1"/>
  <c r="H67" i="1"/>
  <c r="H77" i="1"/>
  <c r="H60" i="1"/>
  <c r="H71" i="1"/>
  <c r="H74" i="1"/>
  <c r="H44" i="1"/>
  <c r="H81" i="1"/>
  <c r="H87" i="1"/>
  <c r="H103" i="1"/>
  <c r="H56" i="1"/>
  <c r="H30" i="1"/>
  <c r="H86" i="1"/>
  <c r="H88" i="1"/>
  <c r="H224" i="1"/>
  <c r="H189" i="1"/>
  <c r="H48" i="1"/>
  <c r="H68" i="1"/>
  <c r="H102" i="1"/>
  <c r="H37" i="1"/>
  <c r="H57" i="1"/>
  <c r="H92" i="1"/>
  <c r="H79" i="1"/>
  <c r="H85" i="1"/>
  <c r="H112" i="1"/>
  <c r="H64" i="1"/>
  <c r="H113" i="1"/>
  <c r="H65" i="1"/>
  <c r="H34" i="1"/>
  <c r="H49" i="1"/>
  <c r="H123" i="1"/>
  <c r="H28" i="1"/>
  <c r="H121" i="1"/>
  <c r="H197" i="1"/>
  <c r="H51" i="1"/>
  <c r="H97" i="1"/>
  <c r="H109" i="1"/>
  <c r="H118" i="1"/>
  <c r="H75" i="1"/>
  <c r="H90" i="1"/>
  <c r="H104" i="1"/>
  <c r="H107" i="1"/>
  <c r="H220" i="1"/>
  <c r="H43" i="1"/>
  <c r="H70" i="1"/>
  <c r="H138" i="1"/>
  <c r="H151" i="1"/>
  <c r="H29" i="1"/>
  <c r="H106" i="1"/>
  <c r="H100" i="1"/>
  <c r="H99" i="1"/>
  <c r="H130" i="1"/>
  <c r="H238" i="1"/>
  <c r="H149" i="1"/>
  <c r="H31" i="1"/>
  <c r="H166" i="1"/>
  <c r="H54" i="1"/>
  <c r="H173" i="1"/>
  <c r="H179" i="1"/>
  <c r="H46" i="1"/>
  <c r="H69" i="1"/>
  <c r="H117" i="1"/>
  <c r="H139" i="1"/>
  <c r="H53" i="1"/>
  <c r="H137" i="1"/>
  <c r="H146" i="1"/>
  <c r="H168" i="1"/>
  <c r="H204" i="1"/>
  <c r="H221" i="1"/>
  <c r="H234" i="1"/>
  <c r="H127" i="1"/>
  <c r="H135" i="1"/>
  <c r="H193" i="1"/>
  <c r="H212" i="1"/>
  <c r="H245" i="1"/>
  <c r="H249" i="1"/>
  <c r="H42" i="1"/>
  <c r="H89" i="1"/>
  <c r="H140" i="1"/>
  <c r="H263" i="1"/>
  <c r="H122" i="1"/>
  <c r="H177" i="1"/>
  <c r="H116" i="1"/>
  <c r="H182" i="1"/>
  <c r="H161" i="1"/>
  <c r="H188" i="1"/>
  <c r="H128" i="1"/>
  <c r="H201" i="1"/>
  <c r="H144" i="1"/>
  <c r="H199" i="1"/>
  <c r="H210" i="1"/>
  <c r="H241" i="1"/>
  <c r="H216" i="1"/>
  <c r="H230" i="1"/>
  <c r="H239" i="1"/>
  <c r="H254" i="1"/>
  <c r="H45" i="1"/>
  <c r="H94" i="1"/>
  <c r="H63" i="1"/>
  <c r="H84" i="1"/>
  <c r="H200" i="1"/>
  <c r="H101" i="1"/>
  <c r="H157" i="1"/>
  <c r="H187" i="1"/>
  <c r="H52" i="1"/>
  <c r="H185" i="1"/>
  <c r="H120" i="1"/>
  <c r="H228" i="1"/>
  <c r="H155" i="1"/>
  <c r="H206" i="1"/>
  <c r="H256" i="1"/>
  <c r="H72" i="1"/>
  <c r="H203" i="1"/>
  <c r="H227" i="1"/>
  <c r="H129" i="1"/>
  <c r="H198" i="1"/>
  <c r="H192" i="1"/>
  <c r="H66" i="1"/>
  <c r="H136" i="1"/>
  <c r="H156" i="1"/>
  <c r="H164" i="1"/>
  <c r="H167" i="1"/>
  <c r="H32" i="1"/>
  <c r="H62" i="1"/>
  <c r="H148" i="1"/>
  <c r="H165" i="1"/>
  <c r="H190" i="1"/>
  <c r="H202" i="1"/>
  <c r="H237" i="1"/>
  <c r="H47" i="1"/>
  <c r="H76" i="1"/>
  <c r="H132" i="1"/>
  <c r="H195" i="1"/>
  <c r="H250" i="1"/>
  <c r="H152" i="1"/>
  <c r="H232" i="1"/>
  <c r="H119" i="1"/>
  <c r="H115" i="1"/>
  <c r="H209" i="1"/>
  <c r="H110" i="1"/>
  <c r="H214" i="1"/>
  <c r="H246" i="1"/>
  <c r="H233" i="1"/>
  <c r="H229" i="1"/>
  <c r="H252" i="1"/>
  <c r="H175" i="1"/>
  <c r="H253" i="1"/>
  <c r="H196" i="1"/>
  <c r="H255" i="1"/>
  <c r="H73" i="1"/>
  <c r="H184" i="1"/>
  <c r="H225" i="1"/>
  <c r="H96" i="1"/>
  <c r="H160" i="1"/>
  <c r="H114" i="1"/>
  <c r="H211" i="1"/>
  <c r="H194" i="1"/>
  <c r="H236" i="1"/>
  <c r="H247" i="1"/>
  <c r="H78" i="1"/>
  <c r="H171" i="1"/>
  <c r="H159" i="1"/>
  <c r="H248" i="1"/>
  <c r="H105" i="1"/>
  <c r="H219" i="1"/>
  <c r="H55" i="1"/>
  <c r="H80" i="1"/>
  <c r="H145" i="1"/>
  <c r="H162" i="1"/>
  <c r="H125" i="1"/>
  <c r="H133" i="1"/>
  <c r="H131" i="1"/>
  <c r="H242" i="1"/>
  <c r="H259" i="1"/>
  <c r="H264" i="1"/>
  <c r="H205" i="1"/>
  <c r="H235" i="1"/>
  <c r="H170" i="1"/>
  <c r="H172" i="1"/>
  <c r="H218" i="1"/>
  <c r="H142" i="1"/>
  <c r="H207" i="1"/>
  <c r="H183" i="1"/>
  <c r="H222" i="1"/>
  <c r="H98" i="1"/>
  <c r="H215" i="1"/>
  <c r="H169" i="1"/>
  <c r="H213" i="1"/>
  <c r="H251" i="1"/>
  <c r="H178" i="1"/>
  <c r="H217" i="1"/>
  <c r="H93" i="1"/>
  <c r="H240" i="1"/>
  <c r="H134" i="1"/>
  <c r="H111" i="1"/>
  <c r="H223" i="1"/>
  <c r="H126" i="1"/>
  <c r="H180" i="1"/>
  <c r="H158" i="1"/>
  <c r="H147" i="1"/>
  <c r="H260" i="1"/>
  <c r="H143" i="1"/>
  <c r="H226" i="1"/>
  <c r="H174" i="1"/>
  <c r="H176" i="1"/>
  <c r="H258" i="1"/>
  <c r="H141" i="1"/>
  <c r="H243" i="1"/>
  <c r="H186" i="1"/>
  <c r="H231" i="1"/>
  <c r="H153" i="1"/>
  <c r="H244" i="1"/>
  <c r="H257" i="1"/>
  <c r="H27" i="1"/>
  <c r="I27" i="1" s="1"/>
  <c r="F27" i="1" s="1"/>
  <c r="L27" i="1" s="1"/>
  <c r="E28" i="1" s="1"/>
  <c r="H150" i="1"/>
  <c r="H163" i="1"/>
  <c r="H61" i="1"/>
  <c r="H191" i="1"/>
  <c r="H261" i="1"/>
  <c r="H108" i="1"/>
  <c r="H154" i="1"/>
  <c r="H262" i="1"/>
  <c r="H181" i="1"/>
  <c r="H208" i="1"/>
  <c r="H124" i="1"/>
  <c r="J28" i="1" l="1"/>
  <c r="I28" i="1" s="1"/>
  <c r="G28" i="1"/>
  <c r="F28" i="1" l="1"/>
  <c r="L28" i="1" s="1"/>
  <c r="E29" i="1" s="1"/>
  <c r="G29" i="1" s="1"/>
  <c r="J29" i="1" l="1"/>
  <c r="I29" i="1" s="1"/>
  <c r="F29" i="1" s="1"/>
  <c r="L29" i="1" s="1"/>
  <c r="E30" i="1" s="1"/>
  <c r="J30" i="1" s="1"/>
  <c r="I30" i="1" s="1"/>
  <c r="G30" i="1" l="1"/>
  <c r="F30" i="1" s="1"/>
  <c r="L30" i="1" s="1"/>
  <c r="E31" i="1" s="1"/>
  <c r="J31" i="1" l="1"/>
  <c r="I31" i="1" s="1"/>
  <c r="G31" i="1"/>
  <c r="F31" i="1" l="1"/>
  <c r="L31" i="1" s="1"/>
  <c r="E32" i="1" s="1"/>
  <c r="J32" i="1" l="1"/>
  <c r="I32" i="1" s="1"/>
  <c r="G32" i="1"/>
  <c r="F32" i="1" l="1"/>
  <c r="L32" i="1" s="1"/>
  <c r="E33" i="1" s="1"/>
  <c r="J33" i="1" l="1"/>
  <c r="I33" i="1" s="1"/>
  <c r="G33" i="1"/>
  <c r="F33" i="1" l="1"/>
  <c r="L33" i="1" s="1"/>
  <c r="E34" i="1" s="1"/>
  <c r="J34" i="1" l="1"/>
  <c r="I34" i="1" s="1"/>
  <c r="G34" i="1"/>
  <c r="F34" i="1" l="1"/>
  <c r="L34" i="1" s="1"/>
  <c r="E35" i="1" s="1"/>
  <c r="J35" i="1" l="1"/>
  <c r="I35" i="1" s="1"/>
  <c r="G35" i="1"/>
  <c r="F35" i="1" l="1"/>
  <c r="L35" i="1" s="1"/>
  <c r="E36" i="1" s="1"/>
  <c r="J36" i="1" l="1"/>
  <c r="I36" i="1" s="1"/>
  <c r="G36" i="1"/>
  <c r="F36" i="1" l="1"/>
  <c r="L36" i="1" s="1"/>
  <c r="E37" i="1" s="1"/>
  <c r="J37" i="1" l="1"/>
  <c r="I37" i="1" s="1"/>
  <c r="G37" i="1"/>
  <c r="F37" i="1" l="1"/>
  <c r="L37" i="1" s="1"/>
  <c r="E38" i="1" s="1"/>
  <c r="G38" i="1" l="1"/>
  <c r="J38" i="1"/>
  <c r="I38" i="1" s="1"/>
  <c r="F38" i="1" l="1"/>
  <c r="L38" i="1" s="1"/>
  <c r="E39" i="1" s="1"/>
  <c r="J39" i="1" s="1"/>
  <c r="I39" i="1" s="1"/>
  <c r="G39" i="1" l="1"/>
  <c r="F39" i="1" s="1"/>
  <c r="L39" i="1" s="1"/>
  <c r="E40" i="1" s="1"/>
  <c r="J40" i="1" l="1"/>
  <c r="I40" i="1" s="1"/>
  <c r="G40" i="1"/>
  <c r="F40" i="1" l="1"/>
  <c r="L40" i="1" s="1"/>
  <c r="E41" i="1" s="1"/>
  <c r="G41" i="1" l="1"/>
  <c r="J41" i="1"/>
  <c r="I41" i="1" s="1"/>
  <c r="F41" i="1" s="1"/>
  <c r="L41" i="1"/>
  <c r="E42" i="1" s="1"/>
  <c r="J42" i="1" l="1"/>
  <c r="I42" i="1" s="1"/>
  <c r="G42" i="1"/>
  <c r="F42" i="1" l="1"/>
  <c r="L42" i="1" s="1"/>
  <c r="E43" i="1" s="1"/>
  <c r="J43" i="1" l="1"/>
  <c r="I43" i="1" s="1"/>
  <c r="G43" i="1"/>
  <c r="F43" i="1" l="1"/>
  <c r="L43" i="1" s="1"/>
  <c r="E44" i="1" s="1"/>
  <c r="J44" i="1" l="1"/>
  <c r="I44" i="1" s="1"/>
  <c r="G44" i="1"/>
  <c r="F44" i="1" l="1"/>
  <c r="L44" i="1" s="1"/>
  <c r="E45" i="1" s="1"/>
  <c r="G45" i="1" l="1"/>
  <c r="J45" i="1"/>
  <c r="I45" i="1" s="1"/>
  <c r="F45" i="1" l="1"/>
  <c r="L45" i="1" s="1"/>
  <c r="L276" i="1" s="1"/>
  <c r="E46" i="1" l="1"/>
  <c r="J46" i="1" s="1"/>
  <c r="I46" i="1" s="1"/>
  <c r="H279" i="1"/>
  <c r="H287" i="1"/>
  <c r="H291" i="1"/>
  <c r="H316" i="1"/>
  <c r="H302" i="1"/>
  <c r="H293" i="1"/>
  <c r="H285" i="1"/>
  <c r="H326" i="1"/>
  <c r="H336" i="1"/>
  <c r="H305" i="1"/>
  <c r="H278" i="1"/>
  <c r="H341" i="1"/>
  <c r="H290" i="1"/>
  <c r="H332" i="1"/>
  <c r="H401" i="1"/>
  <c r="H452" i="1"/>
  <c r="H368" i="1"/>
  <c r="H310" i="1"/>
  <c r="H294" i="1"/>
  <c r="H312" i="1"/>
  <c r="H328" i="1"/>
  <c r="H280" i="1"/>
  <c r="H346" i="1"/>
  <c r="H348" i="1"/>
  <c r="H378" i="1"/>
  <c r="H390" i="1"/>
  <c r="H393" i="1"/>
  <c r="H404" i="1"/>
  <c r="H408" i="1"/>
  <c r="H388" i="1"/>
  <c r="H414" i="1"/>
  <c r="H446" i="1"/>
  <c r="H374" i="1"/>
  <c r="H334" i="1"/>
  <c r="H303" i="1"/>
  <c r="H322" i="1"/>
  <c r="H298" i="1"/>
  <c r="H301" i="1"/>
  <c r="H309" i="1"/>
  <c r="H327" i="1"/>
  <c r="H396" i="1"/>
  <c r="H325" i="1"/>
  <c r="H372" i="1"/>
  <c r="H307" i="1"/>
  <c r="H324" i="1"/>
  <c r="H339" i="1"/>
  <c r="H330" i="1"/>
  <c r="H377" i="1"/>
  <c r="H403" i="1"/>
  <c r="H300" i="1"/>
  <c r="H365" i="1"/>
  <c r="H288" i="1"/>
  <c r="H286" i="1"/>
  <c r="H317" i="1"/>
  <c r="H321" i="1"/>
  <c r="H410" i="1"/>
  <c r="H433" i="1"/>
  <c r="H362" i="1"/>
  <c r="H418" i="1"/>
  <c r="H284" i="1"/>
  <c r="H311" i="1"/>
  <c r="H320" i="1"/>
  <c r="H337" i="1"/>
  <c r="H358" i="1"/>
  <c r="H392" i="1"/>
  <c r="H400" i="1"/>
  <c r="H411" i="1"/>
  <c r="H419" i="1"/>
  <c r="H277" i="1"/>
  <c r="H391" i="1"/>
  <c r="H453" i="1"/>
  <c r="H295" i="1"/>
  <c r="H478" i="1"/>
  <c r="H494" i="1"/>
  <c r="H463" i="1"/>
  <c r="H477" i="1"/>
  <c r="H486" i="1"/>
  <c r="H406" i="1"/>
  <c r="H314" i="1"/>
  <c r="H283" i="1"/>
  <c r="H434" i="1"/>
  <c r="H319" i="1"/>
  <c r="H375" i="1"/>
  <c r="H402" i="1"/>
  <c r="H438" i="1"/>
  <c r="H366" i="1"/>
  <c r="H429" i="1"/>
  <c r="H340" i="1"/>
  <c r="H413" i="1"/>
  <c r="H443" i="1"/>
  <c r="H323" i="1"/>
  <c r="H379" i="1"/>
  <c r="H417" i="1"/>
  <c r="H473" i="1"/>
  <c r="H338" i="1"/>
  <c r="H351" i="1"/>
  <c r="H397" i="1"/>
  <c r="H412" i="1"/>
  <c r="H423" i="1"/>
  <c r="H354" i="1"/>
  <c r="H449" i="1"/>
  <c r="H474" i="1"/>
  <c r="H355" i="1"/>
  <c r="H448" i="1"/>
  <c r="H436" i="1"/>
  <c r="H304" i="1"/>
  <c r="H371" i="1"/>
  <c r="H389" i="1"/>
  <c r="H425" i="1"/>
  <c r="H306" i="1"/>
  <c r="H344" i="1"/>
  <c r="H361" i="1"/>
  <c r="H444" i="1"/>
  <c r="H458" i="1"/>
  <c r="H493" i="1"/>
  <c r="H380" i="1"/>
  <c r="H491" i="1"/>
  <c r="H335" i="1"/>
  <c r="H450" i="1"/>
  <c r="H296" i="1"/>
  <c r="H350" i="1"/>
  <c r="H399" i="1"/>
  <c r="H343" i="1"/>
  <c r="H357" i="1"/>
  <c r="H427" i="1"/>
  <c r="H432" i="1"/>
  <c r="H292" i="1"/>
  <c r="H383" i="1"/>
  <c r="H415" i="1"/>
  <c r="H447" i="1"/>
  <c r="H329" i="1"/>
  <c r="H405" i="1"/>
  <c r="H456" i="1"/>
  <c r="H356" i="1"/>
  <c r="H370" i="1"/>
  <c r="H407" i="1"/>
  <c r="H479" i="1"/>
  <c r="H459" i="1"/>
  <c r="H487" i="1"/>
  <c r="H460" i="1"/>
  <c r="H313" i="1"/>
  <c r="H387" i="1"/>
  <c r="H430" i="1"/>
  <c r="H470" i="1"/>
  <c r="H342" i="1"/>
  <c r="H359" i="1"/>
  <c r="H442" i="1"/>
  <c r="H445" i="1"/>
  <c r="H457" i="1"/>
  <c r="H308" i="1"/>
  <c r="H353" i="1"/>
  <c r="H489" i="1"/>
  <c r="H431" i="1"/>
  <c r="H281" i="1"/>
  <c r="H416" i="1"/>
  <c r="H488" i="1"/>
  <c r="H345" i="1"/>
  <c r="H386" i="1"/>
  <c r="H483" i="1"/>
  <c r="H364" i="1"/>
  <c r="H373" i="1"/>
  <c r="H441" i="1"/>
  <c r="H476" i="1"/>
  <c r="H480" i="1"/>
  <c r="H297" i="1"/>
  <c r="H495" i="1"/>
  <c r="H360" i="1"/>
  <c r="H466" i="1"/>
  <c r="H349" i="1"/>
  <c r="H481" i="1"/>
  <c r="H384" i="1"/>
  <c r="H395" i="1"/>
  <c r="H454" i="1"/>
  <c r="H315" i="1"/>
  <c r="H352" i="1"/>
  <c r="H420" i="1"/>
  <c r="H468" i="1"/>
  <c r="H490" i="1"/>
  <c r="H422" i="1"/>
  <c r="H385" i="1"/>
  <c r="H462" i="1"/>
  <c r="H333" i="1"/>
  <c r="H409" i="1"/>
  <c r="H439" i="1"/>
  <c r="H455" i="1"/>
  <c r="H440" i="1"/>
  <c r="H369" i="1"/>
  <c r="H437" i="1"/>
  <c r="H464" i="1"/>
  <c r="H331" i="1"/>
  <c r="H282" i="1"/>
  <c r="H485" i="1"/>
  <c r="H469" i="1"/>
  <c r="H299" i="1"/>
  <c r="H465" i="1"/>
  <c r="H451" i="1"/>
  <c r="H428" i="1"/>
  <c r="H435" i="1"/>
  <c r="H484" i="1"/>
  <c r="H424" i="1"/>
  <c r="H475" i="1"/>
  <c r="H318" i="1"/>
  <c r="H394" i="1"/>
  <c r="H347" i="1"/>
  <c r="H382" i="1"/>
  <c r="H376" i="1"/>
  <c r="H461" i="1"/>
  <c r="H492" i="1"/>
  <c r="H367" i="1"/>
  <c r="H421" i="1"/>
  <c r="H381" i="1"/>
  <c r="H472" i="1"/>
  <c r="H363" i="1"/>
  <c r="H398" i="1"/>
  <c r="H426" i="1"/>
  <c r="H471" i="1"/>
  <c r="H289" i="1"/>
  <c r="H467" i="1"/>
  <c r="E277" i="1"/>
  <c r="H482" i="1"/>
  <c r="G46" i="1" l="1"/>
  <c r="J277" i="1"/>
  <c r="I277" i="1" s="1"/>
  <c r="G277" i="1"/>
  <c r="F46" i="1"/>
  <c r="L46" i="1" s="1"/>
  <c r="E47" i="1" s="1"/>
  <c r="F277" i="1" l="1"/>
  <c r="L277" i="1" s="1"/>
  <c r="E278" i="1" s="1"/>
  <c r="G278" i="1" s="1"/>
  <c r="J47" i="1"/>
  <c r="I47" i="1" s="1"/>
  <c r="G47" i="1"/>
  <c r="J278" i="1" l="1"/>
  <c r="I278" i="1" s="1"/>
  <c r="F278" i="1" s="1"/>
  <c r="L278" i="1" s="1"/>
  <c r="E279" i="1" s="1"/>
  <c r="G279" i="1" s="1"/>
  <c r="F47" i="1"/>
  <c r="L47" i="1" s="1"/>
  <c r="E48" i="1" s="1"/>
  <c r="J279" i="1" l="1"/>
  <c r="I279" i="1" s="1"/>
  <c r="F279" i="1" s="1"/>
  <c r="L279" i="1" s="1"/>
  <c r="E280" i="1" s="1"/>
  <c r="G280" i="1" s="1"/>
  <c r="J48" i="1"/>
  <c r="I48" i="1" s="1"/>
  <c r="G48" i="1"/>
  <c r="J280" i="1" l="1"/>
  <c r="I280" i="1" s="1"/>
  <c r="F280" i="1" s="1"/>
  <c r="L280" i="1" s="1"/>
  <c r="E281" i="1" s="1"/>
  <c r="G281" i="1" s="1"/>
  <c r="F48" i="1"/>
  <c r="L48" i="1" s="1"/>
  <c r="E49" i="1" s="1"/>
  <c r="J281" i="1" l="1"/>
  <c r="I281" i="1" s="1"/>
  <c r="F281" i="1" s="1"/>
  <c r="L281" i="1" s="1"/>
  <c r="E282" i="1" s="1"/>
  <c r="J49" i="1"/>
  <c r="I49" i="1" s="1"/>
  <c r="G49" i="1"/>
  <c r="J282" i="1" l="1"/>
  <c r="I282" i="1" s="1"/>
  <c r="G282" i="1"/>
  <c r="F49" i="1"/>
  <c r="L49" i="1" s="1"/>
  <c r="E50" i="1" s="1"/>
  <c r="F282" i="1" l="1"/>
  <c r="L282" i="1" s="1"/>
  <c r="E283" i="1" s="1"/>
  <c r="G283" i="1" s="1"/>
  <c r="J50" i="1"/>
  <c r="I50" i="1" s="1"/>
  <c r="G50" i="1"/>
  <c r="J283" i="1" l="1"/>
  <c r="I283" i="1" s="1"/>
  <c r="F283" i="1" s="1"/>
  <c r="L283" i="1" s="1"/>
  <c r="E284" i="1" s="1"/>
  <c r="G284" i="1" s="1"/>
  <c r="F50" i="1"/>
  <c r="L50" i="1" s="1"/>
  <c r="E51" i="1" s="1"/>
  <c r="J284" i="1" l="1"/>
  <c r="I284" i="1" s="1"/>
  <c r="F284" i="1" s="1"/>
  <c r="L284" i="1" s="1"/>
  <c r="E285" i="1" s="1"/>
  <c r="J285" i="1" s="1"/>
  <c r="I285" i="1" s="1"/>
  <c r="J51" i="1"/>
  <c r="I51" i="1" s="1"/>
  <c r="G51" i="1"/>
  <c r="G285" i="1" l="1"/>
  <c r="F285" i="1" s="1"/>
  <c r="L285" i="1" s="1"/>
  <c r="E286" i="1" s="1"/>
  <c r="G286" i="1" s="1"/>
  <c r="F51" i="1"/>
  <c r="L51" i="1" s="1"/>
  <c r="E52" i="1" s="1"/>
  <c r="J286" i="1" l="1"/>
  <c r="I286" i="1" s="1"/>
  <c r="F286" i="1" s="1"/>
  <c r="L286" i="1" s="1"/>
  <c r="E287" i="1" s="1"/>
  <c r="G287" i="1" s="1"/>
  <c r="J52" i="1"/>
  <c r="I52" i="1" s="1"/>
  <c r="G52" i="1"/>
  <c r="J287" i="1" l="1"/>
  <c r="I287" i="1" s="1"/>
  <c r="F287" i="1" s="1"/>
  <c r="L287" i="1" s="1"/>
  <c r="E288" i="1" s="1"/>
  <c r="G288" i="1" s="1"/>
  <c r="F52" i="1"/>
  <c r="L52" i="1" s="1"/>
  <c r="E53" i="1" s="1"/>
  <c r="J288" i="1" l="1"/>
  <c r="I288" i="1" s="1"/>
  <c r="F288" i="1" s="1"/>
  <c r="L288" i="1" s="1"/>
  <c r="E289" i="1" s="1"/>
  <c r="G53" i="1"/>
  <c r="J53" i="1"/>
  <c r="I53" i="1" s="1"/>
  <c r="F53" i="1" s="1"/>
  <c r="L53" i="1" s="1"/>
  <c r="E54" i="1" s="1"/>
  <c r="G289" i="1" l="1"/>
  <c r="J289" i="1"/>
  <c r="I289" i="1" s="1"/>
  <c r="J54" i="1"/>
  <c r="I54" i="1" s="1"/>
  <c r="G54" i="1"/>
  <c r="F289" i="1" l="1"/>
  <c r="L289" i="1" s="1"/>
  <c r="E290" i="1" s="1"/>
  <c r="J290" i="1" s="1"/>
  <c r="I290" i="1" s="1"/>
  <c r="F54" i="1"/>
  <c r="L54" i="1" s="1"/>
  <c r="E55" i="1" s="1"/>
  <c r="G290" i="1" l="1"/>
  <c r="F290" i="1" s="1"/>
  <c r="L290" i="1" s="1"/>
  <c r="E291" i="1" s="1"/>
  <c r="J291" i="1" s="1"/>
  <c r="I291" i="1" s="1"/>
  <c r="J55" i="1"/>
  <c r="I55" i="1" s="1"/>
  <c r="G55" i="1"/>
  <c r="G291" i="1" l="1"/>
  <c r="F291" i="1" s="1"/>
  <c r="L291" i="1" s="1"/>
  <c r="E292" i="1" s="1"/>
  <c r="F55" i="1"/>
  <c r="L55" i="1" s="1"/>
  <c r="E56" i="1" s="1"/>
  <c r="G56" i="1" s="1"/>
  <c r="J56" i="1" l="1"/>
  <c r="I56" i="1" s="1"/>
  <c r="F56" i="1" s="1"/>
  <c r="L56" i="1" s="1"/>
  <c r="E57" i="1" s="1"/>
  <c r="G292" i="1"/>
  <c r="J292" i="1"/>
  <c r="I292" i="1" s="1"/>
  <c r="F292" i="1" s="1"/>
  <c r="L292" i="1" s="1"/>
  <c r="E293" i="1" s="1"/>
  <c r="G57" i="1" l="1"/>
  <c r="J57" i="1"/>
  <c r="I57" i="1" s="1"/>
  <c r="G293" i="1"/>
  <c r="J293" i="1"/>
  <c r="I293" i="1" s="1"/>
  <c r="F293" i="1" l="1"/>
  <c r="L293" i="1" s="1"/>
  <c r="E294" i="1" s="1"/>
  <c r="F57" i="1"/>
  <c r="L57" i="1" s="1"/>
  <c r="E58" i="1" s="1"/>
  <c r="J58" i="1" s="1"/>
  <c r="I58" i="1" s="1"/>
  <c r="J294" i="1"/>
  <c r="I294" i="1" s="1"/>
  <c r="G294" i="1"/>
  <c r="G58" i="1"/>
  <c r="F58" i="1" l="1"/>
  <c r="L58" i="1" s="1"/>
  <c r="E59" i="1" s="1"/>
  <c r="F294" i="1"/>
  <c r="L294" i="1" s="1"/>
  <c r="E295" i="1" s="1"/>
  <c r="J295" i="1" l="1"/>
  <c r="I295" i="1" s="1"/>
  <c r="G295" i="1"/>
  <c r="J59" i="1"/>
  <c r="I59" i="1" s="1"/>
  <c r="G59" i="1"/>
  <c r="F59" i="1" l="1"/>
  <c r="L59" i="1" s="1"/>
  <c r="E60" i="1" s="1"/>
  <c r="F295" i="1"/>
  <c r="L295" i="1" s="1"/>
  <c r="E296" i="1" s="1"/>
  <c r="G296" i="1" l="1"/>
  <c r="J296" i="1"/>
  <c r="I296" i="1" s="1"/>
  <c r="G60" i="1"/>
  <c r="J60" i="1"/>
  <c r="I60" i="1" s="1"/>
  <c r="F60" i="1" s="1"/>
  <c r="L60" i="1" s="1"/>
  <c r="E61" i="1" s="1"/>
  <c r="F296" i="1" l="1"/>
  <c r="L296" i="1" s="1"/>
  <c r="E297" i="1" s="1"/>
  <c r="G297" i="1" s="1"/>
  <c r="J61" i="1"/>
  <c r="I61" i="1" s="1"/>
  <c r="G61" i="1"/>
  <c r="J297" i="1" l="1"/>
  <c r="I297" i="1" s="1"/>
  <c r="F297" i="1" s="1"/>
  <c r="L297" i="1" s="1"/>
  <c r="E298" i="1" s="1"/>
  <c r="G298" i="1" s="1"/>
  <c r="F61" i="1"/>
  <c r="L61" i="1" s="1"/>
  <c r="E62" i="1" s="1"/>
  <c r="J298" i="1" l="1"/>
  <c r="I298" i="1" s="1"/>
  <c r="F298" i="1" s="1"/>
  <c r="L298" i="1" s="1"/>
  <c r="E299" i="1" s="1"/>
  <c r="J62" i="1"/>
  <c r="I62" i="1" s="1"/>
  <c r="G62" i="1"/>
  <c r="G299" i="1" l="1"/>
  <c r="J299" i="1"/>
  <c r="I299" i="1" s="1"/>
  <c r="F62" i="1"/>
  <c r="L62" i="1" s="1"/>
  <c r="E63" i="1" s="1"/>
  <c r="F299" i="1" l="1"/>
  <c r="L299" i="1" s="1"/>
  <c r="E300" i="1" s="1"/>
  <c r="G63" i="1"/>
  <c r="J63" i="1"/>
  <c r="I63" i="1" s="1"/>
  <c r="F63" i="1" s="1"/>
  <c r="L63" i="1" s="1"/>
  <c r="E64" i="1" s="1"/>
  <c r="G300" i="1" l="1"/>
  <c r="J300" i="1"/>
  <c r="I300" i="1" s="1"/>
  <c r="G64" i="1"/>
  <c r="J64" i="1"/>
  <c r="I64" i="1" s="1"/>
  <c r="F300" i="1" l="1"/>
  <c r="L300" i="1" s="1"/>
  <c r="E301" i="1" s="1"/>
  <c r="F64" i="1"/>
  <c r="L64" i="1" s="1"/>
  <c r="E65" i="1" s="1"/>
  <c r="J65" i="1"/>
  <c r="I65" i="1" s="1"/>
  <c r="G65" i="1"/>
  <c r="G301" i="1" l="1"/>
  <c r="J301" i="1"/>
  <c r="I301" i="1" s="1"/>
  <c r="F65" i="1"/>
  <c r="L65" i="1" s="1"/>
  <c r="E66" i="1" s="1"/>
  <c r="F301" i="1" l="1"/>
  <c r="L301" i="1" s="1"/>
  <c r="E302" i="1" s="1"/>
  <c r="G66" i="1"/>
  <c r="J66" i="1"/>
  <c r="I66" i="1" s="1"/>
  <c r="F66" i="1" s="1"/>
  <c r="L66" i="1" s="1"/>
  <c r="E67" i="1" s="1"/>
  <c r="G302" i="1" l="1"/>
  <c r="J302" i="1"/>
  <c r="I302" i="1" s="1"/>
  <c r="G67" i="1"/>
  <c r="J67" i="1"/>
  <c r="I67" i="1" s="1"/>
  <c r="F302" i="1" l="1"/>
  <c r="L302" i="1" s="1"/>
  <c r="E303" i="1" s="1"/>
  <c r="J303" i="1" s="1"/>
  <c r="I303" i="1" s="1"/>
  <c r="F67" i="1"/>
  <c r="L67" i="1" s="1"/>
  <c r="E68" i="1" s="1"/>
  <c r="J68" i="1" s="1"/>
  <c r="I68" i="1" s="1"/>
  <c r="G68" i="1" l="1"/>
  <c r="G303" i="1"/>
  <c r="F303" i="1" s="1"/>
  <c r="L303" i="1" s="1"/>
  <c r="E304" i="1" s="1"/>
  <c r="F68" i="1"/>
  <c r="L68" i="1" s="1"/>
  <c r="E69" i="1" s="1"/>
  <c r="G304" i="1" l="1"/>
  <c r="J304" i="1"/>
  <c r="I304" i="1" s="1"/>
  <c r="F304" i="1" s="1"/>
  <c r="L304" i="1" s="1"/>
  <c r="E305" i="1" s="1"/>
  <c r="G69" i="1"/>
  <c r="J69" i="1"/>
  <c r="I69" i="1" s="1"/>
  <c r="F69" i="1" s="1"/>
  <c r="L69" i="1" s="1"/>
  <c r="E70" i="1" s="1"/>
  <c r="G305" i="1" l="1"/>
  <c r="J305" i="1"/>
  <c r="I305" i="1" s="1"/>
  <c r="J70" i="1"/>
  <c r="I70" i="1" s="1"/>
  <c r="G70" i="1"/>
  <c r="F305" i="1" l="1"/>
  <c r="L305" i="1" s="1"/>
  <c r="E306" i="1" s="1"/>
  <c r="F70" i="1"/>
  <c r="L70" i="1" s="1"/>
  <c r="E71" i="1" s="1"/>
  <c r="J306" i="1" l="1"/>
  <c r="I306" i="1" s="1"/>
  <c r="G306" i="1"/>
  <c r="G71" i="1"/>
  <c r="J71" i="1"/>
  <c r="I71" i="1" s="1"/>
  <c r="F71" i="1" s="1"/>
  <c r="L71" i="1" s="1"/>
  <c r="E72" i="1" s="1"/>
  <c r="F306" i="1" l="1"/>
  <c r="L306" i="1" s="1"/>
  <c r="E307" i="1" s="1"/>
  <c r="G307" i="1" s="1"/>
  <c r="J72" i="1"/>
  <c r="I72" i="1" s="1"/>
  <c r="G72" i="1"/>
  <c r="J307" i="1" l="1"/>
  <c r="I307" i="1" s="1"/>
  <c r="F307" i="1" s="1"/>
  <c r="L307" i="1" s="1"/>
  <c r="E308" i="1" s="1"/>
  <c r="F72" i="1"/>
  <c r="L72" i="1" s="1"/>
  <c r="E73" i="1" s="1"/>
  <c r="J308" i="1" l="1"/>
  <c r="I308" i="1" s="1"/>
  <c r="G308" i="1"/>
  <c r="G73" i="1"/>
  <c r="J73" i="1"/>
  <c r="I73" i="1" s="1"/>
  <c r="F73" i="1" s="1"/>
  <c r="L73" i="1" s="1"/>
  <c r="E74" i="1" s="1"/>
  <c r="F308" i="1" l="1"/>
  <c r="L308" i="1" s="1"/>
  <c r="E309" i="1" s="1"/>
  <c r="G309" i="1"/>
  <c r="J309" i="1"/>
  <c r="I309" i="1" s="1"/>
  <c r="F309" i="1" s="1"/>
  <c r="L309" i="1" s="1"/>
  <c r="E310" i="1" s="1"/>
  <c r="G74" i="1"/>
  <c r="J74" i="1"/>
  <c r="I74" i="1" s="1"/>
  <c r="F74" i="1" s="1"/>
  <c r="L74" i="1" s="1"/>
  <c r="E75" i="1" s="1"/>
  <c r="G310" i="1" l="1"/>
  <c r="J310" i="1"/>
  <c r="I310" i="1" s="1"/>
  <c r="G75" i="1"/>
  <c r="J75" i="1"/>
  <c r="I75" i="1" s="1"/>
  <c r="F75" i="1" s="1"/>
  <c r="L75" i="1" s="1"/>
  <c r="E76" i="1" s="1"/>
  <c r="F310" i="1" l="1"/>
  <c r="L310" i="1" s="1"/>
  <c r="E311" i="1" s="1"/>
  <c r="G76" i="1"/>
  <c r="J76" i="1"/>
  <c r="I76" i="1" s="1"/>
  <c r="F76" i="1" s="1"/>
  <c r="L76" i="1" s="1"/>
  <c r="E77" i="1" s="1"/>
  <c r="J311" i="1" l="1"/>
  <c r="I311" i="1" s="1"/>
  <c r="G311" i="1"/>
  <c r="G77" i="1"/>
  <c r="J77" i="1"/>
  <c r="I77" i="1" s="1"/>
  <c r="F77" i="1" s="1"/>
  <c r="L77" i="1" s="1"/>
  <c r="E78" i="1" s="1"/>
  <c r="F311" i="1" l="1"/>
  <c r="L311" i="1" s="1"/>
  <c r="E312" i="1" s="1"/>
  <c r="J312" i="1" s="1"/>
  <c r="I312" i="1" s="1"/>
  <c r="G78" i="1"/>
  <c r="J78" i="1"/>
  <c r="I78" i="1" s="1"/>
  <c r="F78" i="1" s="1"/>
  <c r="L78" i="1" s="1"/>
  <c r="E79" i="1" s="1"/>
  <c r="G312" i="1" l="1"/>
  <c r="F312" i="1" s="1"/>
  <c r="L312" i="1" s="1"/>
  <c r="E313" i="1" s="1"/>
  <c r="G79" i="1"/>
  <c r="J79" i="1"/>
  <c r="I79" i="1" s="1"/>
  <c r="F79" i="1" s="1"/>
  <c r="L79" i="1" s="1"/>
  <c r="E80" i="1" s="1"/>
  <c r="G313" i="1" l="1"/>
  <c r="J313" i="1"/>
  <c r="I313" i="1" s="1"/>
  <c r="F313" i="1" s="1"/>
  <c r="L313" i="1" s="1"/>
  <c r="E314" i="1" s="1"/>
  <c r="G314" i="1" s="1"/>
  <c r="G80" i="1"/>
  <c r="J80" i="1"/>
  <c r="I80" i="1" s="1"/>
  <c r="F80" i="1" l="1"/>
  <c r="L80" i="1" s="1"/>
  <c r="E81" i="1" s="1"/>
  <c r="J314" i="1"/>
  <c r="I314" i="1" s="1"/>
  <c r="F314" i="1" s="1"/>
  <c r="L314" i="1" s="1"/>
  <c r="E315" i="1" s="1"/>
  <c r="G315" i="1" s="1"/>
  <c r="J81" i="1"/>
  <c r="I81" i="1" s="1"/>
  <c r="G81" i="1"/>
  <c r="J315" i="1" l="1"/>
  <c r="I315" i="1" s="1"/>
  <c r="F315" i="1" s="1"/>
  <c r="L315" i="1" s="1"/>
  <c r="E316" i="1" s="1"/>
  <c r="G316" i="1" s="1"/>
  <c r="F81" i="1"/>
  <c r="L81" i="1" s="1"/>
  <c r="E82" i="1" s="1"/>
  <c r="J316" i="1" l="1"/>
  <c r="I316" i="1" s="1"/>
  <c r="F316" i="1" s="1"/>
  <c r="L316" i="1" s="1"/>
  <c r="E317" i="1" s="1"/>
  <c r="J82" i="1"/>
  <c r="I82" i="1" s="1"/>
  <c r="G82" i="1"/>
  <c r="G317" i="1" l="1"/>
  <c r="J317" i="1"/>
  <c r="I317" i="1" s="1"/>
  <c r="F82" i="1"/>
  <c r="L82" i="1" s="1"/>
  <c r="E83" i="1" s="1"/>
  <c r="F317" i="1" l="1"/>
  <c r="L317" i="1" s="1"/>
  <c r="E318" i="1" s="1"/>
  <c r="G83" i="1"/>
  <c r="J83" i="1"/>
  <c r="I83" i="1" s="1"/>
  <c r="F83" i="1" s="1"/>
  <c r="L83" i="1" s="1"/>
  <c r="E84" i="1" s="1"/>
  <c r="G318" i="1" l="1"/>
  <c r="J318" i="1"/>
  <c r="I318" i="1" s="1"/>
  <c r="G84" i="1"/>
  <c r="J84" i="1"/>
  <c r="I84" i="1" s="1"/>
  <c r="F84" i="1" s="1"/>
  <c r="L84" i="1" s="1"/>
  <c r="E85" i="1" s="1"/>
  <c r="F318" i="1" l="1"/>
  <c r="L318" i="1" s="1"/>
  <c r="E319" i="1" s="1"/>
  <c r="G85" i="1"/>
  <c r="J85" i="1"/>
  <c r="I85" i="1" s="1"/>
  <c r="G319" i="1" l="1"/>
  <c r="J319" i="1"/>
  <c r="I319" i="1" s="1"/>
  <c r="F85" i="1"/>
  <c r="L85" i="1" s="1"/>
  <c r="E86" i="1" s="1"/>
  <c r="G86" i="1" s="1"/>
  <c r="J86" i="1"/>
  <c r="I86" i="1" s="1"/>
  <c r="F86" i="1" l="1"/>
  <c r="L86" i="1" s="1"/>
  <c r="E87" i="1" s="1"/>
  <c r="F319" i="1"/>
  <c r="L319" i="1" s="1"/>
  <c r="E320" i="1" s="1"/>
  <c r="J87" i="1"/>
  <c r="I87" i="1" s="1"/>
  <c r="G87" i="1"/>
  <c r="J320" i="1" l="1"/>
  <c r="I320" i="1" s="1"/>
  <c r="G320" i="1"/>
  <c r="F87" i="1"/>
  <c r="L87" i="1" s="1"/>
  <c r="E88" i="1" s="1"/>
  <c r="F320" i="1" l="1"/>
  <c r="L320" i="1" s="1"/>
  <c r="E321" i="1" s="1"/>
  <c r="G88" i="1"/>
  <c r="J88" i="1"/>
  <c r="I88" i="1" s="1"/>
  <c r="F88" i="1" s="1"/>
  <c r="L88" i="1" s="1"/>
  <c r="E89" i="1" s="1"/>
  <c r="G321" i="1" l="1"/>
  <c r="J321" i="1"/>
  <c r="I321" i="1" s="1"/>
  <c r="G89" i="1"/>
  <c r="J89" i="1"/>
  <c r="I89" i="1" s="1"/>
  <c r="F89" i="1" s="1"/>
  <c r="L89" i="1" s="1"/>
  <c r="E90" i="1" s="1"/>
  <c r="F321" i="1" l="1"/>
  <c r="L321" i="1" s="1"/>
  <c r="E322" i="1" s="1"/>
  <c r="J90" i="1"/>
  <c r="I90" i="1" s="1"/>
  <c r="G90" i="1"/>
  <c r="G322" i="1" l="1"/>
  <c r="J322" i="1"/>
  <c r="I322" i="1" s="1"/>
  <c r="F90" i="1"/>
  <c r="L90" i="1" s="1"/>
  <c r="E91" i="1" s="1"/>
  <c r="F322" i="1" l="1"/>
  <c r="L322" i="1" s="1"/>
  <c r="E323" i="1" s="1"/>
  <c r="J91" i="1"/>
  <c r="I91" i="1" s="1"/>
  <c r="G91" i="1"/>
  <c r="J323" i="1" l="1"/>
  <c r="I323" i="1" s="1"/>
  <c r="G323" i="1"/>
  <c r="F91" i="1"/>
  <c r="L91" i="1" s="1"/>
  <c r="E92" i="1" s="1"/>
  <c r="F323" i="1" l="1"/>
  <c r="L323" i="1" s="1"/>
  <c r="E324" i="1" s="1"/>
  <c r="G324" i="1"/>
  <c r="J324" i="1"/>
  <c r="I324" i="1" s="1"/>
  <c r="J92" i="1"/>
  <c r="I92" i="1" s="1"/>
  <c r="G92" i="1"/>
  <c r="F324" i="1" l="1"/>
  <c r="L324" i="1" s="1"/>
  <c r="E325" i="1" s="1"/>
  <c r="F92" i="1"/>
  <c r="L92" i="1" s="1"/>
  <c r="E93" i="1" s="1"/>
  <c r="J325" i="1" l="1"/>
  <c r="I325" i="1" s="1"/>
  <c r="G325" i="1"/>
  <c r="G93" i="1"/>
  <c r="J93" i="1"/>
  <c r="I93" i="1" s="1"/>
  <c r="F93" i="1" s="1"/>
  <c r="L93" i="1" s="1"/>
  <c r="E94" i="1" s="1"/>
  <c r="F325" i="1" l="1"/>
  <c r="L325" i="1" s="1"/>
  <c r="E326" i="1" s="1"/>
  <c r="J326" i="1" s="1"/>
  <c r="I326" i="1" s="1"/>
  <c r="G326" i="1"/>
  <c r="G94" i="1"/>
  <c r="J94" i="1"/>
  <c r="I94" i="1" s="1"/>
  <c r="F94" i="1" l="1"/>
  <c r="L94" i="1" s="1"/>
  <c r="E95" i="1" s="1"/>
  <c r="F326" i="1"/>
  <c r="L326" i="1" s="1"/>
  <c r="E327" i="1" s="1"/>
  <c r="J327" i="1" s="1"/>
  <c r="I327" i="1" s="1"/>
  <c r="G95" i="1"/>
  <c r="J95" i="1"/>
  <c r="I95" i="1" s="1"/>
  <c r="F95" i="1" s="1"/>
  <c r="L95" i="1" s="1"/>
  <c r="E96" i="1" s="1"/>
  <c r="G327" i="1" l="1"/>
  <c r="F327" i="1" s="1"/>
  <c r="L327" i="1" s="1"/>
  <c r="E328" i="1" s="1"/>
  <c r="G96" i="1"/>
  <c r="J96" i="1"/>
  <c r="I96" i="1" s="1"/>
  <c r="F96" i="1" s="1"/>
  <c r="L96" i="1" s="1"/>
  <c r="E97" i="1" s="1"/>
  <c r="J328" i="1" l="1"/>
  <c r="I328" i="1" s="1"/>
  <c r="G328" i="1"/>
  <c r="G97" i="1"/>
  <c r="J97" i="1"/>
  <c r="I97" i="1" s="1"/>
  <c r="F97" i="1" s="1"/>
  <c r="L97" i="1" s="1"/>
  <c r="E98" i="1" s="1"/>
  <c r="F328" i="1" l="1"/>
  <c r="L328" i="1" s="1"/>
  <c r="E329" i="1" s="1"/>
  <c r="J98" i="1"/>
  <c r="I98" i="1" s="1"/>
  <c r="G98" i="1"/>
  <c r="J329" i="1" l="1"/>
  <c r="I329" i="1" s="1"/>
  <c r="G329" i="1"/>
  <c r="F98" i="1"/>
  <c r="L98" i="1" s="1"/>
  <c r="E99" i="1" s="1"/>
  <c r="F329" i="1" l="1"/>
  <c r="L329" i="1" s="1"/>
  <c r="E330" i="1" s="1"/>
  <c r="G99" i="1"/>
  <c r="J99" i="1"/>
  <c r="I99" i="1" s="1"/>
  <c r="F99" i="1" l="1"/>
  <c r="L99" i="1" s="1"/>
  <c r="E100" i="1" s="1"/>
  <c r="G330" i="1"/>
  <c r="J330" i="1"/>
  <c r="I330" i="1" s="1"/>
  <c r="F330" i="1" s="1"/>
  <c r="L330" i="1" s="1"/>
  <c r="E331" i="1" s="1"/>
  <c r="G331" i="1" s="1"/>
  <c r="J100" i="1"/>
  <c r="I100" i="1" s="1"/>
  <c r="G100" i="1"/>
  <c r="J331" i="1" l="1"/>
  <c r="I331" i="1" s="1"/>
  <c r="F331" i="1" s="1"/>
  <c r="L331" i="1" s="1"/>
  <c r="E332" i="1" s="1"/>
  <c r="F100" i="1"/>
  <c r="L100" i="1" s="1"/>
  <c r="E101" i="1" s="1"/>
  <c r="J332" i="1" l="1"/>
  <c r="I332" i="1" s="1"/>
  <c r="G332" i="1"/>
  <c r="J101" i="1"/>
  <c r="I101" i="1" s="1"/>
  <c r="G101" i="1"/>
  <c r="F332" i="1" l="1"/>
  <c r="L332" i="1" s="1"/>
  <c r="E333" i="1" s="1"/>
  <c r="G333" i="1" s="1"/>
  <c r="F101" i="1"/>
  <c r="L101" i="1" s="1"/>
  <c r="E102" i="1" s="1"/>
  <c r="J333" i="1" l="1"/>
  <c r="I333" i="1" s="1"/>
  <c r="F333" i="1" s="1"/>
  <c r="L333" i="1" s="1"/>
  <c r="E334" i="1" s="1"/>
  <c r="J102" i="1"/>
  <c r="I102" i="1" s="1"/>
  <c r="G102" i="1"/>
  <c r="G334" i="1" l="1"/>
  <c r="J334" i="1"/>
  <c r="I334" i="1" s="1"/>
  <c r="F334" i="1" s="1"/>
  <c r="L334" i="1" s="1"/>
  <c r="E335" i="1" s="1"/>
  <c r="F102" i="1"/>
  <c r="L102" i="1" s="1"/>
  <c r="E103" i="1" s="1"/>
  <c r="G335" i="1" l="1"/>
  <c r="J335" i="1"/>
  <c r="I335" i="1" s="1"/>
  <c r="F335" i="1" s="1"/>
  <c r="L335" i="1" s="1"/>
  <c r="E336" i="1" s="1"/>
  <c r="G103" i="1"/>
  <c r="J103" i="1"/>
  <c r="I103" i="1" s="1"/>
  <c r="J336" i="1" l="1"/>
  <c r="I336" i="1" s="1"/>
  <c r="G336" i="1"/>
  <c r="F103" i="1"/>
  <c r="L103" i="1" s="1"/>
  <c r="E104" i="1" s="1"/>
  <c r="G104" i="1" s="1"/>
  <c r="F336" i="1" l="1"/>
  <c r="L336" i="1" s="1"/>
  <c r="E337" i="1" s="1"/>
  <c r="J104" i="1"/>
  <c r="I104" i="1" s="1"/>
  <c r="F104" i="1" s="1"/>
  <c r="L104" i="1" s="1"/>
  <c r="E105" i="1" s="1"/>
  <c r="G105" i="1"/>
  <c r="J105" i="1"/>
  <c r="I105" i="1" s="1"/>
  <c r="F105" i="1" l="1"/>
  <c r="L105" i="1" s="1"/>
  <c r="E106" i="1" s="1"/>
  <c r="G337" i="1"/>
  <c r="J337" i="1"/>
  <c r="I337" i="1" s="1"/>
  <c r="F337" i="1" s="1"/>
  <c r="L337" i="1" s="1"/>
  <c r="E338" i="1" s="1"/>
  <c r="G106" i="1"/>
  <c r="J106" i="1"/>
  <c r="I106" i="1" s="1"/>
  <c r="F106" i="1" s="1"/>
  <c r="L106" i="1" s="1"/>
  <c r="E107" i="1" s="1"/>
  <c r="G338" i="1" l="1"/>
  <c r="J338" i="1"/>
  <c r="I338" i="1" s="1"/>
  <c r="F338" i="1" s="1"/>
  <c r="L338" i="1" s="1"/>
  <c r="E339" i="1" s="1"/>
  <c r="J107" i="1"/>
  <c r="I107" i="1" s="1"/>
  <c r="G107" i="1"/>
  <c r="G339" i="1" l="1"/>
  <c r="J339" i="1"/>
  <c r="I339" i="1" s="1"/>
  <c r="F107" i="1"/>
  <c r="L107" i="1" s="1"/>
  <c r="E108" i="1" s="1"/>
  <c r="F339" i="1" l="1"/>
  <c r="L339" i="1" s="1"/>
  <c r="E340" i="1" s="1"/>
  <c r="J340" i="1" s="1"/>
  <c r="I340" i="1" s="1"/>
  <c r="J108" i="1"/>
  <c r="I108" i="1" s="1"/>
  <c r="G108" i="1"/>
  <c r="G340" i="1" l="1"/>
  <c r="F340" i="1" s="1"/>
  <c r="L340" i="1" s="1"/>
  <c r="E341" i="1" s="1"/>
  <c r="F108" i="1"/>
  <c r="L108" i="1" s="1"/>
  <c r="E109" i="1" s="1"/>
  <c r="G341" i="1" l="1"/>
  <c r="J341" i="1"/>
  <c r="I341" i="1" s="1"/>
  <c r="G109" i="1"/>
  <c r="J109" i="1"/>
  <c r="I109" i="1" s="1"/>
  <c r="F109" i="1" s="1"/>
  <c r="L109" i="1" s="1"/>
  <c r="E110" i="1" s="1"/>
  <c r="F341" i="1" l="1"/>
  <c r="L341" i="1" s="1"/>
  <c r="E342" i="1" s="1"/>
  <c r="G342" i="1"/>
  <c r="J342" i="1"/>
  <c r="I342" i="1" s="1"/>
  <c r="F342" i="1" s="1"/>
  <c r="L342" i="1" s="1"/>
  <c r="E343" i="1" s="1"/>
  <c r="G110" i="1"/>
  <c r="J110" i="1"/>
  <c r="I110" i="1" s="1"/>
  <c r="F110" i="1" l="1"/>
  <c r="L110" i="1" s="1"/>
  <c r="E111" i="1" s="1"/>
  <c r="G343" i="1"/>
  <c r="J343" i="1"/>
  <c r="I343" i="1" s="1"/>
  <c r="F343" i="1" s="1"/>
  <c r="L343" i="1" s="1"/>
  <c r="E344" i="1" s="1"/>
  <c r="G111" i="1"/>
  <c r="J111" i="1"/>
  <c r="I111" i="1" s="1"/>
  <c r="J344" i="1" l="1"/>
  <c r="I344" i="1" s="1"/>
  <c r="G344" i="1"/>
  <c r="F111" i="1"/>
  <c r="L111" i="1" s="1"/>
  <c r="E112" i="1" s="1"/>
  <c r="G112" i="1" s="1"/>
  <c r="J112" i="1" l="1"/>
  <c r="I112" i="1" s="1"/>
  <c r="F344" i="1"/>
  <c r="L344" i="1" s="1"/>
  <c r="E345" i="1" s="1"/>
  <c r="G345" i="1"/>
  <c r="J345" i="1"/>
  <c r="I345" i="1" s="1"/>
  <c r="F345" i="1" s="1"/>
  <c r="L345" i="1" s="1"/>
  <c r="E346" i="1" s="1"/>
  <c r="F112" i="1"/>
  <c r="L112" i="1" s="1"/>
  <c r="E113" i="1" s="1"/>
  <c r="J113" i="1" s="1"/>
  <c r="I113" i="1" s="1"/>
  <c r="G113" i="1" l="1"/>
  <c r="F113" i="1" s="1"/>
  <c r="L113" i="1" s="1"/>
  <c r="E114" i="1" s="1"/>
  <c r="J346" i="1"/>
  <c r="I346" i="1" s="1"/>
  <c r="G346" i="1"/>
  <c r="G114" i="1" l="1"/>
  <c r="J114" i="1"/>
  <c r="I114" i="1" s="1"/>
  <c r="F114" i="1" s="1"/>
  <c r="L114" i="1" s="1"/>
  <c r="E115" i="1" s="1"/>
  <c r="F346" i="1"/>
  <c r="L346" i="1" s="1"/>
  <c r="E347" i="1" s="1"/>
  <c r="G347" i="1" l="1"/>
  <c r="J347" i="1"/>
  <c r="I347" i="1" s="1"/>
  <c r="F347" i="1" s="1"/>
  <c r="L347" i="1" s="1"/>
  <c r="E348" i="1" s="1"/>
  <c r="J115" i="1"/>
  <c r="I115" i="1" s="1"/>
  <c r="G115" i="1"/>
  <c r="J348" i="1" l="1"/>
  <c r="I348" i="1" s="1"/>
  <c r="G348" i="1"/>
  <c r="F115" i="1"/>
  <c r="L115" i="1" s="1"/>
  <c r="E116" i="1" s="1"/>
  <c r="F348" i="1" l="1"/>
  <c r="L348" i="1" s="1"/>
  <c r="E349" i="1" s="1"/>
  <c r="G116" i="1"/>
  <c r="J116" i="1"/>
  <c r="I116" i="1" s="1"/>
  <c r="F116" i="1" s="1"/>
  <c r="L116" i="1" s="1"/>
  <c r="E117" i="1" s="1"/>
  <c r="J349" i="1" l="1"/>
  <c r="I349" i="1" s="1"/>
  <c r="G349" i="1"/>
  <c r="G117" i="1"/>
  <c r="J117" i="1"/>
  <c r="I117" i="1" s="1"/>
  <c r="F349" i="1" l="1"/>
  <c r="L349" i="1" s="1"/>
  <c r="E350" i="1" s="1"/>
  <c r="F117" i="1"/>
  <c r="L117" i="1" s="1"/>
  <c r="E118" i="1" s="1"/>
  <c r="J118" i="1" s="1"/>
  <c r="I118" i="1" s="1"/>
  <c r="G118" i="1"/>
  <c r="J350" i="1" l="1"/>
  <c r="I350" i="1" s="1"/>
  <c r="G350" i="1"/>
  <c r="F118" i="1"/>
  <c r="L118" i="1" s="1"/>
  <c r="E119" i="1" s="1"/>
  <c r="F350" i="1" l="1"/>
  <c r="L350" i="1" s="1"/>
  <c r="E351" i="1" s="1"/>
  <c r="J119" i="1"/>
  <c r="I119" i="1" s="1"/>
  <c r="G119" i="1"/>
  <c r="G351" i="1" l="1"/>
  <c r="J351" i="1"/>
  <c r="I351" i="1" s="1"/>
  <c r="F119" i="1"/>
  <c r="L119" i="1" s="1"/>
  <c r="E120" i="1" s="1"/>
  <c r="J120" i="1" s="1"/>
  <c r="I120" i="1" s="1"/>
  <c r="F351" i="1" l="1"/>
  <c r="L351" i="1" s="1"/>
  <c r="E352" i="1" s="1"/>
  <c r="J352" i="1" s="1"/>
  <c r="I352" i="1" s="1"/>
  <c r="G120" i="1"/>
  <c r="F120" i="1" s="1"/>
  <c r="L120" i="1" s="1"/>
  <c r="E121" i="1" s="1"/>
  <c r="G352" i="1" l="1"/>
  <c r="F352" i="1" s="1"/>
  <c r="L352" i="1" s="1"/>
  <c r="E353" i="1" s="1"/>
  <c r="G121" i="1"/>
  <c r="J121" i="1"/>
  <c r="I121" i="1" s="1"/>
  <c r="F121" i="1" s="1"/>
  <c r="L121" i="1" s="1"/>
  <c r="E122" i="1" s="1"/>
  <c r="G353" i="1" l="1"/>
  <c r="J353" i="1"/>
  <c r="I353" i="1" s="1"/>
  <c r="F353" i="1" s="1"/>
  <c r="L353" i="1" s="1"/>
  <c r="E354" i="1" s="1"/>
  <c r="J122" i="1"/>
  <c r="I122" i="1" s="1"/>
  <c r="G122" i="1"/>
  <c r="G354" i="1" l="1"/>
  <c r="J354" i="1"/>
  <c r="I354" i="1" s="1"/>
  <c r="F122" i="1"/>
  <c r="L122" i="1" s="1"/>
  <c r="E123" i="1" s="1"/>
  <c r="F354" i="1" l="1"/>
  <c r="L354" i="1" s="1"/>
  <c r="E355" i="1" s="1"/>
  <c r="J355" i="1" s="1"/>
  <c r="I355" i="1" s="1"/>
  <c r="J123" i="1"/>
  <c r="I123" i="1" s="1"/>
  <c r="G123" i="1"/>
  <c r="G355" i="1" l="1"/>
  <c r="F355" i="1"/>
  <c r="L355" i="1" s="1"/>
  <c r="E356" i="1" s="1"/>
  <c r="F123" i="1"/>
  <c r="L123" i="1" s="1"/>
  <c r="E124" i="1" s="1"/>
  <c r="J356" i="1" l="1"/>
  <c r="I356" i="1" s="1"/>
  <c r="G356" i="1"/>
  <c r="J124" i="1"/>
  <c r="I124" i="1" s="1"/>
  <c r="G124" i="1"/>
  <c r="F356" i="1" l="1"/>
  <c r="L356" i="1" s="1"/>
  <c r="E357" i="1" s="1"/>
  <c r="F124" i="1"/>
  <c r="L124" i="1" s="1"/>
  <c r="E125" i="1" s="1"/>
  <c r="J357" i="1" l="1"/>
  <c r="I357" i="1" s="1"/>
  <c r="G357" i="1"/>
  <c r="J125" i="1"/>
  <c r="I125" i="1" s="1"/>
  <c r="G125" i="1"/>
  <c r="F357" i="1" l="1"/>
  <c r="L357" i="1" s="1"/>
  <c r="E358" i="1" s="1"/>
  <c r="F125" i="1"/>
  <c r="L125" i="1" s="1"/>
  <c r="E126" i="1" s="1"/>
  <c r="G358" i="1" l="1"/>
  <c r="J358" i="1"/>
  <c r="I358" i="1" s="1"/>
  <c r="F358" i="1" s="1"/>
  <c r="L358" i="1" s="1"/>
  <c r="E359" i="1" s="1"/>
  <c r="G126" i="1"/>
  <c r="J126" i="1"/>
  <c r="I126" i="1" s="1"/>
  <c r="F126" i="1" s="1"/>
  <c r="L126" i="1" s="1"/>
  <c r="E127" i="1" s="1"/>
  <c r="J359" i="1" l="1"/>
  <c r="I359" i="1" s="1"/>
  <c r="G359" i="1"/>
  <c r="G127" i="1"/>
  <c r="J127" i="1"/>
  <c r="I127" i="1" s="1"/>
  <c r="F127" i="1" s="1"/>
  <c r="L127" i="1" s="1"/>
  <c r="E128" i="1" s="1"/>
  <c r="F359" i="1" l="1"/>
  <c r="L359" i="1" s="1"/>
  <c r="E360" i="1" s="1"/>
  <c r="J128" i="1"/>
  <c r="I128" i="1" s="1"/>
  <c r="G128" i="1"/>
  <c r="G360" i="1" l="1"/>
  <c r="J360" i="1"/>
  <c r="I360" i="1" s="1"/>
  <c r="F128" i="1"/>
  <c r="L128" i="1" s="1"/>
  <c r="E129" i="1" s="1"/>
  <c r="F360" i="1" l="1"/>
  <c r="L360" i="1" s="1"/>
  <c r="E361" i="1" s="1"/>
  <c r="G361" i="1" s="1"/>
  <c r="G129" i="1"/>
  <c r="J129" i="1"/>
  <c r="I129" i="1" s="1"/>
  <c r="J361" i="1" l="1"/>
  <c r="I361" i="1" s="1"/>
  <c r="F361" i="1" s="1"/>
  <c r="L361" i="1" s="1"/>
  <c r="E362" i="1" s="1"/>
  <c r="J362" i="1" s="1"/>
  <c r="I362" i="1" s="1"/>
  <c r="F129" i="1"/>
  <c r="L129" i="1" s="1"/>
  <c r="E130" i="1" s="1"/>
  <c r="G362" i="1" l="1"/>
  <c r="F362" i="1" s="1"/>
  <c r="L362" i="1" s="1"/>
  <c r="E363" i="1" s="1"/>
  <c r="J130" i="1"/>
  <c r="I130" i="1" s="1"/>
  <c r="G130" i="1"/>
  <c r="J363" i="1" l="1"/>
  <c r="I363" i="1" s="1"/>
  <c r="G363" i="1"/>
  <c r="F130" i="1"/>
  <c r="L130" i="1" s="1"/>
  <c r="E131" i="1" s="1"/>
  <c r="J131" i="1" s="1"/>
  <c r="I131" i="1" s="1"/>
  <c r="G131" i="1" l="1"/>
  <c r="F363" i="1"/>
  <c r="L363" i="1" s="1"/>
  <c r="E364" i="1" s="1"/>
  <c r="F131" i="1"/>
  <c r="L131" i="1" s="1"/>
  <c r="E132" i="1" s="1"/>
  <c r="J132" i="1" s="1"/>
  <c r="I132" i="1" s="1"/>
  <c r="G132" i="1" l="1"/>
  <c r="G364" i="1"/>
  <c r="J364" i="1"/>
  <c r="I364" i="1" s="1"/>
  <c r="F132" i="1"/>
  <c r="L132" i="1" s="1"/>
  <c r="E133" i="1" s="1"/>
  <c r="J133" i="1" s="1"/>
  <c r="I133" i="1" s="1"/>
  <c r="F364" i="1" l="1"/>
  <c r="L364" i="1" s="1"/>
  <c r="E365" i="1" s="1"/>
  <c r="J365" i="1" s="1"/>
  <c r="I365" i="1" s="1"/>
  <c r="G133" i="1"/>
  <c r="F133" i="1" s="1"/>
  <c r="L133" i="1" s="1"/>
  <c r="E134" i="1" s="1"/>
  <c r="G365" i="1" l="1"/>
  <c r="F365" i="1"/>
  <c r="L365" i="1" s="1"/>
  <c r="E366" i="1" s="1"/>
  <c r="J134" i="1"/>
  <c r="I134" i="1" s="1"/>
  <c r="G134" i="1"/>
  <c r="J366" i="1" l="1"/>
  <c r="I366" i="1" s="1"/>
  <c r="G366" i="1"/>
  <c r="F134" i="1"/>
  <c r="L134" i="1" s="1"/>
  <c r="E135" i="1" s="1"/>
  <c r="J135" i="1" s="1"/>
  <c r="I135" i="1" s="1"/>
  <c r="G135" i="1"/>
  <c r="F366" i="1" l="1"/>
  <c r="L366" i="1" s="1"/>
  <c r="E367" i="1" s="1"/>
  <c r="F135" i="1"/>
  <c r="L135" i="1" s="1"/>
  <c r="E136" i="1" s="1"/>
  <c r="G367" i="1" l="1"/>
  <c r="J367" i="1"/>
  <c r="I367" i="1" s="1"/>
  <c r="F367" i="1" s="1"/>
  <c r="L367" i="1" s="1"/>
  <c r="E368" i="1" s="1"/>
  <c r="J136" i="1"/>
  <c r="I136" i="1" s="1"/>
  <c r="G136" i="1"/>
  <c r="G368" i="1" l="1"/>
  <c r="J368" i="1"/>
  <c r="I368" i="1" s="1"/>
  <c r="F368" i="1" s="1"/>
  <c r="L368" i="1" s="1"/>
  <c r="E369" i="1" s="1"/>
  <c r="F136" i="1"/>
  <c r="L136" i="1" s="1"/>
  <c r="E137" i="1" s="1"/>
  <c r="G369" i="1" l="1"/>
  <c r="J369" i="1"/>
  <c r="I369" i="1" s="1"/>
  <c r="G137" i="1"/>
  <c r="J137" i="1"/>
  <c r="I137" i="1" s="1"/>
  <c r="F137" i="1" s="1"/>
  <c r="L137" i="1" s="1"/>
  <c r="E138" i="1" s="1"/>
  <c r="F369" i="1" l="1"/>
  <c r="L369" i="1" s="1"/>
  <c r="E370" i="1" s="1"/>
  <c r="J370" i="1" s="1"/>
  <c r="I370" i="1" s="1"/>
  <c r="J138" i="1"/>
  <c r="I138" i="1" s="1"/>
  <c r="G138" i="1"/>
  <c r="G370" i="1" l="1"/>
  <c r="F370" i="1"/>
  <c r="L370" i="1" s="1"/>
  <c r="E371" i="1" s="1"/>
  <c r="F138" i="1"/>
  <c r="L138" i="1" s="1"/>
  <c r="E139" i="1" s="1"/>
  <c r="G371" i="1" l="1"/>
  <c r="J371" i="1"/>
  <c r="I371" i="1" s="1"/>
  <c r="F371" i="1" s="1"/>
  <c r="L371" i="1" s="1"/>
  <c r="E372" i="1" s="1"/>
  <c r="J139" i="1"/>
  <c r="I139" i="1" s="1"/>
  <c r="G139" i="1"/>
  <c r="G372" i="1" l="1"/>
  <c r="J372" i="1"/>
  <c r="I372" i="1" s="1"/>
  <c r="F139" i="1"/>
  <c r="L139" i="1" s="1"/>
  <c r="E140" i="1" s="1"/>
  <c r="F372" i="1" l="1"/>
  <c r="L372" i="1" s="1"/>
  <c r="E373" i="1" s="1"/>
  <c r="J373" i="1" s="1"/>
  <c r="I373" i="1" s="1"/>
  <c r="G140" i="1"/>
  <c r="J140" i="1"/>
  <c r="I140" i="1" s="1"/>
  <c r="F140" i="1" l="1"/>
  <c r="L140" i="1" s="1"/>
  <c r="E141" i="1" s="1"/>
  <c r="G373" i="1"/>
  <c r="F373" i="1" s="1"/>
  <c r="L373" i="1" s="1"/>
  <c r="E374" i="1" s="1"/>
  <c r="J141" i="1"/>
  <c r="I141" i="1" s="1"/>
  <c r="G141" i="1"/>
  <c r="J374" i="1" l="1"/>
  <c r="I374" i="1" s="1"/>
  <c r="G374" i="1"/>
  <c r="F141" i="1"/>
  <c r="L141" i="1" s="1"/>
  <c r="E142" i="1" s="1"/>
  <c r="F374" i="1" l="1"/>
  <c r="L374" i="1" s="1"/>
  <c r="E375" i="1" s="1"/>
  <c r="G142" i="1"/>
  <c r="J142" i="1"/>
  <c r="I142" i="1" s="1"/>
  <c r="F142" i="1" s="1"/>
  <c r="L142" i="1" s="1"/>
  <c r="E143" i="1" s="1"/>
  <c r="J375" i="1" l="1"/>
  <c r="I375" i="1" s="1"/>
  <c r="G375" i="1"/>
  <c r="G143" i="1"/>
  <c r="J143" i="1"/>
  <c r="I143" i="1" s="1"/>
  <c r="F143" i="1" s="1"/>
  <c r="L143" i="1" s="1"/>
  <c r="E144" i="1" s="1"/>
  <c r="F375" i="1" l="1"/>
  <c r="L375" i="1" s="1"/>
  <c r="E376" i="1" s="1"/>
  <c r="J144" i="1"/>
  <c r="I144" i="1" s="1"/>
  <c r="G144" i="1"/>
  <c r="J376" i="1" l="1"/>
  <c r="I376" i="1" s="1"/>
  <c r="G376" i="1"/>
  <c r="F144" i="1"/>
  <c r="L144" i="1" s="1"/>
  <c r="E145" i="1" s="1"/>
  <c r="F376" i="1" l="1"/>
  <c r="L376" i="1" s="1"/>
  <c r="E377" i="1" s="1"/>
  <c r="J145" i="1"/>
  <c r="I145" i="1" s="1"/>
  <c r="G145" i="1"/>
  <c r="J377" i="1" l="1"/>
  <c r="I377" i="1" s="1"/>
  <c r="G377" i="1"/>
  <c r="F145" i="1"/>
  <c r="L145" i="1" s="1"/>
  <c r="E146" i="1" s="1"/>
  <c r="F377" i="1" l="1"/>
  <c r="L377" i="1" s="1"/>
  <c r="E378" i="1" s="1"/>
  <c r="J146" i="1"/>
  <c r="I146" i="1" s="1"/>
  <c r="G146" i="1"/>
  <c r="G378" i="1" l="1"/>
  <c r="J378" i="1"/>
  <c r="I378" i="1" s="1"/>
  <c r="F146" i="1"/>
  <c r="L146" i="1" s="1"/>
  <c r="E147" i="1" s="1"/>
  <c r="F378" i="1" l="1"/>
  <c r="L378" i="1" s="1"/>
  <c r="E379" i="1" s="1"/>
  <c r="J379" i="1" s="1"/>
  <c r="I379" i="1" s="1"/>
  <c r="G147" i="1"/>
  <c r="J147" i="1"/>
  <c r="I147" i="1" s="1"/>
  <c r="G379" i="1" l="1"/>
  <c r="F379" i="1"/>
  <c r="L379" i="1" s="1"/>
  <c r="E380" i="1" s="1"/>
  <c r="F147" i="1"/>
  <c r="L147" i="1" s="1"/>
  <c r="E148" i="1" s="1"/>
  <c r="G148" i="1" s="1"/>
  <c r="G380" i="1" l="1"/>
  <c r="J380" i="1"/>
  <c r="I380" i="1" s="1"/>
  <c r="J148" i="1"/>
  <c r="I148" i="1" s="1"/>
  <c r="F148" i="1" s="1"/>
  <c r="L148" i="1" s="1"/>
  <c r="E149" i="1" s="1"/>
  <c r="F380" i="1" l="1"/>
  <c r="L380" i="1" s="1"/>
  <c r="E381" i="1" s="1"/>
  <c r="G381" i="1" s="1"/>
  <c r="G149" i="1"/>
  <c r="J149" i="1"/>
  <c r="I149" i="1" s="1"/>
  <c r="F149" i="1" s="1"/>
  <c r="L149" i="1" s="1"/>
  <c r="E150" i="1" s="1"/>
  <c r="J381" i="1" l="1"/>
  <c r="I381" i="1" s="1"/>
  <c r="F381" i="1" s="1"/>
  <c r="L381" i="1" s="1"/>
  <c r="E382" i="1" s="1"/>
  <c r="G382" i="1" s="1"/>
  <c r="G150" i="1"/>
  <c r="J150" i="1"/>
  <c r="I150" i="1" s="1"/>
  <c r="F150" i="1" s="1"/>
  <c r="L150" i="1" s="1"/>
  <c r="E151" i="1" s="1"/>
  <c r="J382" i="1" l="1"/>
  <c r="I382" i="1" s="1"/>
  <c r="F382" i="1" s="1"/>
  <c r="L382" i="1" s="1"/>
  <c r="E383" i="1" s="1"/>
  <c r="J383" i="1" s="1"/>
  <c r="I383" i="1" s="1"/>
  <c r="G151" i="1"/>
  <c r="J151" i="1"/>
  <c r="I151" i="1" s="1"/>
  <c r="G383" i="1" l="1"/>
  <c r="F383" i="1" s="1"/>
  <c r="L383" i="1" s="1"/>
  <c r="E384" i="1" s="1"/>
  <c r="F151" i="1"/>
  <c r="L151" i="1" s="1"/>
  <c r="E152" i="1" s="1"/>
  <c r="J152" i="1" s="1"/>
  <c r="I152" i="1" s="1"/>
  <c r="G152" i="1" l="1"/>
  <c r="F152" i="1" s="1"/>
  <c r="L152" i="1" s="1"/>
  <c r="E153" i="1" s="1"/>
  <c r="G384" i="1"/>
  <c r="J384" i="1"/>
  <c r="I384" i="1" s="1"/>
  <c r="F384" i="1" s="1"/>
  <c r="L384" i="1" s="1"/>
  <c r="E385" i="1" s="1"/>
  <c r="J385" i="1" l="1"/>
  <c r="I385" i="1" s="1"/>
  <c r="G385" i="1"/>
  <c r="J153" i="1"/>
  <c r="I153" i="1" s="1"/>
  <c r="G153" i="1"/>
  <c r="F385" i="1" l="1"/>
  <c r="L385" i="1" s="1"/>
  <c r="E386" i="1" s="1"/>
  <c r="F153" i="1"/>
  <c r="L153" i="1" s="1"/>
  <c r="E154" i="1" s="1"/>
  <c r="J386" i="1" l="1"/>
  <c r="I386" i="1" s="1"/>
  <c r="G386" i="1"/>
  <c r="G154" i="1"/>
  <c r="J154" i="1"/>
  <c r="I154" i="1" s="1"/>
  <c r="F154" i="1" s="1"/>
  <c r="L154" i="1" s="1"/>
  <c r="E155" i="1" s="1"/>
  <c r="F386" i="1" l="1"/>
  <c r="L386" i="1" s="1"/>
  <c r="E387" i="1" s="1"/>
  <c r="J155" i="1"/>
  <c r="I155" i="1" s="1"/>
  <c r="G155" i="1"/>
  <c r="G387" i="1" l="1"/>
  <c r="J387" i="1"/>
  <c r="I387" i="1" s="1"/>
  <c r="F155" i="1"/>
  <c r="L155" i="1" s="1"/>
  <c r="E156" i="1" s="1"/>
  <c r="F387" i="1" l="1"/>
  <c r="L387" i="1" s="1"/>
  <c r="E388" i="1" s="1"/>
  <c r="G388" i="1" s="1"/>
  <c r="J156" i="1"/>
  <c r="I156" i="1" s="1"/>
  <c r="G156" i="1"/>
  <c r="J388" i="1" l="1"/>
  <c r="I388" i="1" s="1"/>
  <c r="F388" i="1" s="1"/>
  <c r="L388" i="1" s="1"/>
  <c r="E389" i="1" s="1"/>
  <c r="J389" i="1" s="1"/>
  <c r="I389" i="1" s="1"/>
  <c r="F156" i="1"/>
  <c r="L156" i="1" s="1"/>
  <c r="E157" i="1" s="1"/>
  <c r="G157" i="1" s="1"/>
  <c r="G389" i="1" l="1"/>
  <c r="F389" i="1" s="1"/>
  <c r="L389" i="1" s="1"/>
  <c r="E390" i="1" s="1"/>
  <c r="J157" i="1"/>
  <c r="I157" i="1" s="1"/>
  <c r="F157" i="1" s="1"/>
  <c r="L157" i="1" s="1"/>
  <c r="E158" i="1" s="1"/>
  <c r="G390" i="1" l="1"/>
  <c r="J390" i="1"/>
  <c r="I390" i="1" s="1"/>
  <c r="G158" i="1"/>
  <c r="J158" i="1"/>
  <c r="I158" i="1" s="1"/>
  <c r="F390" i="1" l="1"/>
  <c r="L390" i="1" s="1"/>
  <c r="E391" i="1" s="1"/>
  <c r="J391" i="1" s="1"/>
  <c r="I391" i="1" s="1"/>
  <c r="F158" i="1"/>
  <c r="L158" i="1" s="1"/>
  <c r="E159" i="1" s="1"/>
  <c r="J159" i="1" s="1"/>
  <c r="I159" i="1" s="1"/>
  <c r="G159" i="1"/>
  <c r="G391" i="1" l="1"/>
  <c r="F391" i="1"/>
  <c r="L391" i="1" s="1"/>
  <c r="E392" i="1" s="1"/>
  <c r="F159" i="1"/>
  <c r="L159" i="1" s="1"/>
  <c r="E160" i="1" s="1"/>
  <c r="G392" i="1" l="1"/>
  <c r="J392" i="1"/>
  <c r="I392" i="1" s="1"/>
  <c r="F392" i="1" s="1"/>
  <c r="L392" i="1" s="1"/>
  <c r="E393" i="1" s="1"/>
  <c r="J160" i="1"/>
  <c r="I160" i="1" s="1"/>
  <c r="G160" i="1"/>
  <c r="J393" i="1" l="1"/>
  <c r="I393" i="1" s="1"/>
  <c r="G393" i="1"/>
  <c r="F160" i="1"/>
  <c r="L160" i="1" s="1"/>
  <c r="E161" i="1" s="1"/>
  <c r="F393" i="1" l="1"/>
  <c r="L393" i="1" s="1"/>
  <c r="E394" i="1" s="1"/>
  <c r="J161" i="1"/>
  <c r="I161" i="1" s="1"/>
  <c r="G161" i="1"/>
  <c r="J394" i="1" l="1"/>
  <c r="I394" i="1" s="1"/>
  <c r="G394" i="1"/>
  <c r="F161" i="1"/>
  <c r="L161" i="1" s="1"/>
  <c r="E162" i="1" s="1"/>
  <c r="F394" i="1" l="1"/>
  <c r="L394" i="1" s="1"/>
  <c r="E395" i="1" s="1"/>
  <c r="G162" i="1"/>
  <c r="J162" i="1"/>
  <c r="I162" i="1" s="1"/>
  <c r="F162" i="1" s="1"/>
  <c r="L162" i="1" s="1"/>
  <c r="E163" i="1" s="1"/>
  <c r="J395" i="1" l="1"/>
  <c r="I395" i="1" s="1"/>
  <c r="G395" i="1"/>
  <c r="G163" i="1"/>
  <c r="J163" i="1"/>
  <c r="I163" i="1" s="1"/>
  <c r="F163" i="1" s="1"/>
  <c r="L163" i="1" s="1"/>
  <c r="E164" i="1" s="1"/>
  <c r="F395" i="1" l="1"/>
  <c r="L395" i="1" s="1"/>
  <c r="E396" i="1" s="1"/>
  <c r="J164" i="1"/>
  <c r="I164" i="1" s="1"/>
  <c r="G164" i="1"/>
  <c r="G396" i="1" l="1"/>
  <c r="J396" i="1"/>
  <c r="I396" i="1" s="1"/>
  <c r="F396" i="1" s="1"/>
  <c r="L396" i="1"/>
  <c r="E397" i="1" s="1"/>
  <c r="F164" i="1"/>
  <c r="L164" i="1" s="1"/>
  <c r="E165" i="1" s="1"/>
  <c r="G397" i="1" l="1"/>
  <c r="J397" i="1"/>
  <c r="I397" i="1" s="1"/>
  <c r="F397" i="1" s="1"/>
  <c r="L397" i="1" s="1"/>
  <c r="E398" i="1" s="1"/>
  <c r="J165" i="1"/>
  <c r="I165" i="1" s="1"/>
  <c r="G165" i="1"/>
  <c r="J398" i="1" l="1"/>
  <c r="I398" i="1" s="1"/>
  <c r="G398" i="1"/>
  <c r="F165" i="1"/>
  <c r="L165" i="1" s="1"/>
  <c r="E166" i="1" s="1"/>
  <c r="F398" i="1" l="1"/>
  <c r="L398" i="1" s="1"/>
  <c r="E399" i="1" s="1"/>
  <c r="G166" i="1"/>
  <c r="J166" i="1"/>
  <c r="I166" i="1" s="1"/>
  <c r="F166" i="1" s="1"/>
  <c r="L166" i="1" s="1"/>
  <c r="E167" i="1" s="1"/>
  <c r="G399" i="1" l="1"/>
  <c r="J399" i="1"/>
  <c r="I399" i="1" s="1"/>
  <c r="F399" i="1" s="1"/>
  <c r="L399" i="1" s="1"/>
  <c r="E400" i="1" s="1"/>
  <c r="J167" i="1"/>
  <c r="I167" i="1" s="1"/>
  <c r="G167" i="1"/>
  <c r="G400" i="1" l="1"/>
  <c r="J400" i="1"/>
  <c r="I400" i="1" s="1"/>
  <c r="F167" i="1"/>
  <c r="L167" i="1" s="1"/>
  <c r="E168" i="1" s="1"/>
  <c r="F400" i="1" l="1"/>
  <c r="L400" i="1" s="1"/>
  <c r="E401" i="1" s="1"/>
  <c r="G401" i="1"/>
  <c r="J401" i="1"/>
  <c r="I401" i="1" s="1"/>
  <c r="J168" i="1"/>
  <c r="I168" i="1" s="1"/>
  <c r="G168" i="1"/>
  <c r="F401" i="1" l="1"/>
  <c r="L401" i="1" s="1"/>
  <c r="E402" i="1" s="1"/>
  <c r="J402" i="1" s="1"/>
  <c r="I402" i="1" s="1"/>
  <c r="F168" i="1"/>
  <c r="L168" i="1" s="1"/>
  <c r="E169" i="1" s="1"/>
  <c r="G402" i="1" l="1"/>
  <c r="F402" i="1"/>
  <c r="L402" i="1" s="1"/>
  <c r="E403" i="1" s="1"/>
  <c r="J169" i="1"/>
  <c r="I169" i="1" s="1"/>
  <c r="G169" i="1"/>
  <c r="G403" i="1" l="1"/>
  <c r="J403" i="1"/>
  <c r="I403" i="1" s="1"/>
  <c r="F169" i="1"/>
  <c r="L169" i="1" s="1"/>
  <c r="E170" i="1" s="1"/>
  <c r="F403" i="1" l="1"/>
  <c r="L403" i="1" s="1"/>
  <c r="E404" i="1" s="1"/>
  <c r="G404" i="1" s="1"/>
  <c r="G170" i="1"/>
  <c r="J170" i="1"/>
  <c r="I170" i="1" s="1"/>
  <c r="F170" i="1" s="1"/>
  <c r="L170" i="1" s="1"/>
  <c r="E171" i="1" s="1"/>
  <c r="J404" i="1" l="1"/>
  <c r="I404" i="1" s="1"/>
  <c r="F404" i="1" s="1"/>
  <c r="L404" i="1" s="1"/>
  <c r="E405" i="1" s="1"/>
  <c r="J405" i="1" s="1"/>
  <c r="I405" i="1" s="1"/>
  <c r="G171" i="1"/>
  <c r="J171" i="1"/>
  <c r="I171" i="1" s="1"/>
  <c r="F171" i="1" s="1"/>
  <c r="L171" i="1" s="1"/>
  <c r="E172" i="1" s="1"/>
  <c r="G405" i="1" l="1"/>
  <c r="F405" i="1"/>
  <c r="L405" i="1" s="1"/>
  <c r="E406" i="1" s="1"/>
  <c r="G172" i="1"/>
  <c r="J172" i="1"/>
  <c r="I172" i="1" s="1"/>
  <c r="F172" i="1" s="1"/>
  <c r="L172" i="1" s="1"/>
  <c r="E173" i="1" s="1"/>
  <c r="J406" i="1" l="1"/>
  <c r="I406" i="1" s="1"/>
  <c r="G406" i="1"/>
  <c r="J173" i="1"/>
  <c r="I173" i="1" s="1"/>
  <c r="G173" i="1"/>
  <c r="F406" i="1" l="1"/>
  <c r="L406" i="1" s="1"/>
  <c r="E407" i="1" s="1"/>
  <c r="F173" i="1"/>
  <c r="L173" i="1" s="1"/>
  <c r="E174" i="1" s="1"/>
  <c r="J407" i="1" l="1"/>
  <c r="I407" i="1" s="1"/>
  <c r="G407" i="1"/>
  <c r="J174" i="1"/>
  <c r="I174" i="1" s="1"/>
  <c r="G174" i="1"/>
  <c r="F407" i="1" l="1"/>
  <c r="L407" i="1" s="1"/>
  <c r="E408" i="1" s="1"/>
  <c r="F174" i="1"/>
  <c r="L174" i="1" s="1"/>
  <c r="E175" i="1" s="1"/>
  <c r="J408" i="1" l="1"/>
  <c r="I408" i="1" s="1"/>
  <c r="G408" i="1"/>
  <c r="J175" i="1"/>
  <c r="I175" i="1" s="1"/>
  <c r="G175" i="1"/>
  <c r="F408" i="1" l="1"/>
  <c r="L408" i="1" s="1"/>
  <c r="E409" i="1" s="1"/>
  <c r="F175" i="1"/>
  <c r="L175" i="1" s="1"/>
  <c r="E176" i="1" s="1"/>
  <c r="G409" i="1" l="1"/>
  <c r="J409" i="1"/>
  <c r="I409" i="1" s="1"/>
  <c r="G176" i="1"/>
  <c r="J176" i="1"/>
  <c r="I176" i="1" s="1"/>
  <c r="F176" i="1" s="1"/>
  <c r="L176" i="1" s="1"/>
  <c r="E177" i="1" s="1"/>
  <c r="F409" i="1" l="1"/>
  <c r="L409" i="1" s="1"/>
  <c r="E410" i="1" s="1"/>
  <c r="J410" i="1" s="1"/>
  <c r="I410" i="1" s="1"/>
  <c r="G177" i="1"/>
  <c r="J177" i="1"/>
  <c r="I177" i="1" s="1"/>
  <c r="F177" i="1" s="1"/>
  <c r="L177" i="1" s="1"/>
  <c r="E178" i="1" s="1"/>
  <c r="G410" i="1" l="1"/>
  <c r="F410" i="1" s="1"/>
  <c r="L410" i="1" s="1"/>
  <c r="E411" i="1" s="1"/>
  <c r="G178" i="1"/>
  <c r="J178" i="1"/>
  <c r="I178" i="1" s="1"/>
  <c r="G411" i="1" l="1"/>
  <c r="J411" i="1"/>
  <c r="I411" i="1" s="1"/>
  <c r="F178" i="1"/>
  <c r="L178" i="1" s="1"/>
  <c r="E179" i="1" s="1"/>
  <c r="J179" i="1" s="1"/>
  <c r="I179" i="1" s="1"/>
  <c r="F411" i="1" l="1"/>
  <c r="L411" i="1" s="1"/>
  <c r="E412" i="1" s="1"/>
  <c r="G412" i="1" s="1"/>
  <c r="G179" i="1"/>
  <c r="F179" i="1"/>
  <c r="L179" i="1" s="1"/>
  <c r="E180" i="1" s="1"/>
  <c r="J412" i="1" l="1"/>
  <c r="I412" i="1" s="1"/>
  <c r="F412" i="1" s="1"/>
  <c r="L412" i="1" s="1"/>
  <c r="E413" i="1" s="1"/>
  <c r="J413" i="1" s="1"/>
  <c r="I413" i="1" s="1"/>
  <c r="J180" i="1"/>
  <c r="I180" i="1" s="1"/>
  <c r="G180" i="1"/>
  <c r="G413" i="1" l="1"/>
  <c r="F413" i="1" s="1"/>
  <c r="L413" i="1" s="1"/>
  <c r="E414" i="1" s="1"/>
  <c r="F180" i="1"/>
  <c r="L180" i="1" s="1"/>
  <c r="E181" i="1" s="1"/>
  <c r="G414" i="1" l="1"/>
  <c r="J414" i="1"/>
  <c r="I414" i="1" s="1"/>
  <c r="G181" i="1"/>
  <c r="J181" i="1"/>
  <c r="I181" i="1" s="1"/>
  <c r="F181" i="1" s="1"/>
  <c r="L181" i="1" s="1"/>
  <c r="E182" i="1" s="1"/>
  <c r="F414" i="1" l="1"/>
  <c r="L414" i="1" s="1"/>
  <c r="E415" i="1" s="1"/>
  <c r="J415" i="1" s="1"/>
  <c r="I415" i="1" s="1"/>
  <c r="J182" i="1"/>
  <c r="I182" i="1" s="1"/>
  <c r="G182" i="1"/>
  <c r="G415" i="1" l="1"/>
  <c r="F415" i="1" s="1"/>
  <c r="L415" i="1" s="1"/>
  <c r="E416" i="1" s="1"/>
  <c r="F182" i="1"/>
  <c r="L182" i="1" s="1"/>
  <c r="E183" i="1" s="1"/>
  <c r="J416" i="1" l="1"/>
  <c r="I416" i="1" s="1"/>
  <c r="G416" i="1"/>
  <c r="G183" i="1"/>
  <c r="J183" i="1"/>
  <c r="I183" i="1" s="1"/>
  <c r="F416" i="1" l="1"/>
  <c r="L416" i="1" s="1"/>
  <c r="E417" i="1" s="1"/>
  <c r="F183" i="1"/>
  <c r="L183" i="1" s="1"/>
  <c r="E184" i="1" s="1"/>
  <c r="G184" i="1" s="1"/>
  <c r="G417" i="1" l="1"/>
  <c r="J417" i="1"/>
  <c r="I417" i="1" s="1"/>
  <c r="J184" i="1"/>
  <c r="I184" i="1" s="1"/>
  <c r="F184" i="1" s="1"/>
  <c r="L184" i="1" s="1"/>
  <c r="E185" i="1" s="1"/>
  <c r="J185" i="1" s="1"/>
  <c r="I185" i="1" s="1"/>
  <c r="F417" i="1" l="1"/>
  <c r="L417" i="1" s="1"/>
  <c r="E418" i="1" s="1"/>
  <c r="J418" i="1" s="1"/>
  <c r="I418" i="1" s="1"/>
  <c r="G185" i="1"/>
  <c r="F185" i="1" s="1"/>
  <c r="L185" i="1" s="1"/>
  <c r="E186" i="1" s="1"/>
  <c r="G418" i="1" l="1"/>
  <c r="F418" i="1" s="1"/>
  <c r="L418" i="1" s="1"/>
  <c r="E419" i="1" s="1"/>
  <c r="J186" i="1"/>
  <c r="I186" i="1" s="1"/>
  <c r="G186" i="1"/>
  <c r="G419" i="1" l="1"/>
  <c r="J419" i="1"/>
  <c r="I419" i="1" s="1"/>
  <c r="F419" i="1" s="1"/>
  <c r="L419" i="1" s="1"/>
  <c r="E420" i="1" s="1"/>
  <c r="F186" i="1"/>
  <c r="L186" i="1" s="1"/>
  <c r="E187" i="1" s="1"/>
  <c r="G187" i="1" s="1"/>
  <c r="J187" i="1" l="1"/>
  <c r="I187" i="1" s="1"/>
  <c r="F187" i="1" s="1"/>
  <c r="L187" i="1" s="1"/>
  <c r="E188" i="1" s="1"/>
  <c r="G420" i="1"/>
  <c r="J420" i="1"/>
  <c r="I420" i="1" s="1"/>
  <c r="F420" i="1" s="1"/>
  <c r="L420" i="1" s="1"/>
  <c r="E421" i="1" s="1"/>
  <c r="G421" i="1" l="1"/>
  <c r="J421" i="1"/>
  <c r="I421" i="1" s="1"/>
  <c r="F421" i="1" s="1"/>
  <c r="L421" i="1" s="1"/>
  <c r="E422" i="1" s="1"/>
  <c r="G188" i="1"/>
  <c r="J188" i="1"/>
  <c r="I188" i="1" s="1"/>
  <c r="F188" i="1" s="1"/>
  <c r="L188" i="1" s="1"/>
  <c r="E189" i="1" s="1"/>
  <c r="J189" i="1" l="1"/>
  <c r="I189" i="1" s="1"/>
  <c r="G189" i="1"/>
  <c r="G422" i="1"/>
  <c r="J422" i="1"/>
  <c r="I422" i="1" s="1"/>
  <c r="F422" i="1" s="1"/>
  <c r="L422" i="1" s="1"/>
  <c r="E423" i="1" s="1"/>
  <c r="G423" i="1" l="1"/>
  <c r="J423" i="1"/>
  <c r="I423" i="1" s="1"/>
  <c r="F423" i="1" s="1"/>
  <c r="L423" i="1" s="1"/>
  <c r="E424" i="1" s="1"/>
  <c r="F189" i="1"/>
  <c r="L189" i="1" s="1"/>
  <c r="E190" i="1" s="1"/>
  <c r="G190" i="1" l="1"/>
  <c r="J190" i="1"/>
  <c r="I190" i="1" s="1"/>
  <c r="J424" i="1"/>
  <c r="I424" i="1" s="1"/>
  <c r="G424" i="1"/>
  <c r="F190" i="1" l="1"/>
  <c r="L190" i="1" s="1"/>
  <c r="E191" i="1" s="1"/>
  <c r="J191" i="1" s="1"/>
  <c r="I191" i="1" s="1"/>
  <c r="F424" i="1"/>
  <c r="L424" i="1" s="1"/>
  <c r="E425" i="1" s="1"/>
  <c r="G191" i="1" l="1"/>
  <c r="F191" i="1" s="1"/>
  <c r="L191" i="1" s="1"/>
  <c r="E192" i="1" s="1"/>
  <c r="G192" i="1" s="1"/>
  <c r="J425" i="1"/>
  <c r="I425" i="1" s="1"/>
  <c r="G425" i="1"/>
  <c r="J192" i="1" l="1"/>
  <c r="I192" i="1" s="1"/>
  <c r="F192" i="1" s="1"/>
  <c r="L192" i="1" s="1"/>
  <c r="E193" i="1" s="1"/>
  <c r="F425" i="1"/>
  <c r="L425" i="1" s="1"/>
  <c r="E426" i="1" s="1"/>
  <c r="G426" i="1" l="1"/>
  <c r="J426" i="1"/>
  <c r="I426" i="1" s="1"/>
  <c r="F426" i="1" s="1"/>
  <c r="L426" i="1" s="1"/>
  <c r="E427" i="1" s="1"/>
  <c r="J193" i="1"/>
  <c r="I193" i="1" s="1"/>
  <c r="G193" i="1"/>
  <c r="J427" i="1" l="1"/>
  <c r="I427" i="1" s="1"/>
  <c r="G427" i="1"/>
  <c r="F193" i="1"/>
  <c r="L193" i="1" s="1"/>
  <c r="E194" i="1" s="1"/>
  <c r="F427" i="1" l="1"/>
  <c r="L427" i="1" s="1"/>
  <c r="E428" i="1" s="1"/>
  <c r="G194" i="1"/>
  <c r="J194" i="1"/>
  <c r="I194" i="1" s="1"/>
  <c r="F194" i="1" s="1"/>
  <c r="L194" i="1" s="1"/>
  <c r="E195" i="1" s="1"/>
  <c r="J428" i="1" l="1"/>
  <c r="I428" i="1" s="1"/>
  <c r="G428" i="1"/>
  <c r="J195" i="1"/>
  <c r="I195" i="1" s="1"/>
  <c r="G195" i="1"/>
  <c r="F428" i="1" l="1"/>
  <c r="L428" i="1" s="1"/>
  <c r="E429" i="1" s="1"/>
  <c r="F195" i="1"/>
  <c r="L195" i="1" s="1"/>
  <c r="E196" i="1" s="1"/>
  <c r="J429" i="1" l="1"/>
  <c r="I429" i="1" s="1"/>
  <c r="G429" i="1"/>
  <c r="G196" i="1"/>
  <c r="J196" i="1"/>
  <c r="I196" i="1" s="1"/>
  <c r="F429" i="1" l="1"/>
  <c r="L429" i="1" s="1"/>
  <c r="E430" i="1" s="1"/>
  <c r="F196" i="1"/>
  <c r="L196" i="1" s="1"/>
  <c r="E197" i="1" s="1"/>
  <c r="J197" i="1" s="1"/>
  <c r="I197" i="1" s="1"/>
  <c r="G197" i="1" l="1"/>
  <c r="F197" i="1" s="1"/>
  <c r="L197" i="1" s="1"/>
  <c r="E198" i="1" s="1"/>
  <c r="G430" i="1"/>
  <c r="J430" i="1"/>
  <c r="I430" i="1" s="1"/>
  <c r="F430" i="1" s="1"/>
  <c r="L430" i="1" s="1"/>
  <c r="E431" i="1" s="1"/>
  <c r="J431" i="1" l="1"/>
  <c r="I431" i="1" s="1"/>
  <c r="G431" i="1"/>
  <c r="G198" i="1"/>
  <c r="J198" i="1"/>
  <c r="I198" i="1" s="1"/>
  <c r="F431" i="1" l="1"/>
  <c r="L431" i="1" s="1"/>
  <c r="E432" i="1" s="1"/>
  <c r="G432" i="1" s="1"/>
  <c r="F198" i="1"/>
  <c r="L198" i="1" s="1"/>
  <c r="E199" i="1" s="1"/>
  <c r="J199" i="1" s="1"/>
  <c r="I199" i="1" s="1"/>
  <c r="J432" i="1" l="1"/>
  <c r="I432" i="1" s="1"/>
  <c r="F432" i="1" s="1"/>
  <c r="L432" i="1" s="1"/>
  <c r="E433" i="1" s="1"/>
  <c r="G433" i="1" s="1"/>
  <c r="G199" i="1"/>
  <c r="F199" i="1" s="1"/>
  <c r="L199" i="1" s="1"/>
  <c r="E200" i="1" s="1"/>
  <c r="J433" i="1" l="1"/>
  <c r="I433" i="1" s="1"/>
  <c r="F433" i="1" s="1"/>
  <c r="L433" i="1" s="1"/>
  <c r="E434" i="1" s="1"/>
  <c r="G434" i="1" s="1"/>
  <c r="J200" i="1"/>
  <c r="I200" i="1" s="1"/>
  <c r="G200" i="1"/>
  <c r="J434" i="1" l="1"/>
  <c r="I434" i="1" s="1"/>
  <c r="F434" i="1" s="1"/>
  <c r="L434" i="1" s="1"/>
  <c r="E435" i="1" s="1"/>
  <c r="J435" i="1" s="1"/>
  <c r="I435" i="1" s="1"/>
  <c r="F200" i="1"/>
  <c r="L200" i="1" s="1"/>
  <c r="E201" i="1" s="1"/>
  <c r="G435" i="1" l="1"/>
  <c r="F435" i="1" s="1"/>
  <c r="L435" i="1" s="1"/>
  <c r="E436" i="1" s="1"/>
  <c r="J201" i="1"/>
  <c r="I201" i="1" s="1"/>
  <c r="G201" i="1"/>
  <c r="J436" i="1" l="1"/>
  <c r="I436" i="1" s="1"/>
  <c r="G436" i="1"/>
  <c r="F201" i="1"/>
  <c r="L201" i="1" s="1"/>
  <c r="E202" i="1" s="1"/>
  <c r="F436" i="1" l="1"/>
  <c r="L436" i="1" s="1"/>
  <c r="E437" i="1" s="1"/>
  <c r="G437" i="1"/>
  <c r="J437" i="1"/>
  <c r="I437" i="1" s="1"/>
  <c r="G202" i="1"/>
  <c r="J202" i="1"/>
  <c r="I202" i="1" s="1"/>
  <c r="F202" i="1" s="1"/>
  <c r="L202" i="1" s="1"/>
  <c r="E203" i="1" s="1"/>
  <c r="F437" i="1" l="1"/>
  <c r="L437" i="1" s="1"/>
  <c r="E438" i="1" s="1"/>
  <c r="J438" i="1" s="1"/>
  <c r="I438" i="1" s="1"/>
  <c r="G203" i="1"/>
  <c r="J203" i="1"/>
  <c r="I203" i="1" s="1"/>
  <c r="F203" i="1" s="1"/>
  <c r="L203" i="1" s="1"/>
  <c r="E204" i="1" s="1"/>
  <c r="G438" i="1" l="1"/>
  <c r="F438" i="1"/>
  <c r="L438" i="1" s="1"/>
  <c r="E439" i="1" s="1"/>
  <c r="J439" i="1"/>
  <c r="I439" i="1" s="1"/>
  <c r="G439" i="1"/>
  <c r="J204" i="1"/>
  <c r="I204" i="1" s="1"/>
  <c r="G204" i="1"/>
  <c r="F439" i="1" l="1"/>
  <c r="L439" i="1" s="1"/>
  <c r="E440" i="1" s="1"/>
  <c r="F204" i="1"/>
  <c r="L204" i="1" s="1"/>
  <c r="E205" i="1" s="1"/>
  <c r="J440" i="1" l="1"/>
  <c r="I440" i="1" s="1"/>
  <c r="G440" i="1"/>
  <c r="J205" i="1"/>
  <c r="I205" i="1" s="1"/>
  <c r="G205" i="1"/>
  <c r="F440" i="1" l="1"/>
  <c r="L440" i="1" s="1"/>
  <c r="E441" i="1" s="1"/>
  <c r="F205" i="1"/>
  <c r="L205" i="1" s="1"/>
  <c r="E206" i="1" s="1"/>
  <c r="G441" i="1" l="1"/>
  <c r="J441" i="1"/>
  <c r="I441" i="1" s="1"/>
  <c r="J206" i="1"/>
  <c r="I206" i="1" s="1"/>
  <c r="G206" i="1"/>
  <c r="F441" i="1" l="1"/>
  <c r="L441" i="1" s="1"/>
  <c r="E442" i="1" s="1"/>
  <c r="G442" i="1" s="1"/>
  <c r="F206" i="1"/>
  <c r="L206" i="1" s="1"/>
  <c r="E207" i="1" s="1"/>
  <c r="J442" i="1" l="1"/>
  <c r="I442" i="1" s="1"/>
  <c r="F442" i="1" s="1"/>
  <c r="L442" i="1" s="1"/>
  <c r="E443" i="1" s="1"/>
  <c r="G443" i="1" s="1"/>
  <c r="J207" i="1"/>
  <c r="I207" i="1" s="1"/>
  <c r="G207" i="1"/>
  <c r="J443" i="1" l="1"/>
  <c r="I443" i="1" s="1"/>
  <c r="F443" i="1" s="1"/>
  <c r="L443" i="1" s="1"/>
  <c r="E444" i="1" s="1"/>
  <c r="G444" i="1" s="1"/>
  <c r="F207" i="1"/>
  <c r="L207" i="1" s="1"/>
  <c r="E208" i="1" s="1"/>
  <c r="J444" i="1" l="1"/>
  <c r="I444" i="1" s="1"/>
  <c r="F444" i="1" s="1"/>
  <c r="L444" i="1" s="1"/>
  <c r="E445" i="1" s="1"/>
  <c r="J208" i="1"/>
  <c r="I208" i="1" s="1"/>
  <c r="G208" i="1"/>
  <c r="J445" i="1" l="1"/>
  <c r="I445" i="1" s="1"/>
  <c r="G445" i="1"/>
  <c r="F208" i="1"/>
  <c r="L208" i="1" s="1"/>
  <c r="E209" i="1" s="1"/>
  <c r="F445" i="1" l="1"/>
  <c r="L445" i="1" s="1"/>
  <c r="E446" i="1" s="1"/>
  <c r="G446" i="1" s="1"/>
  <c r="G209" i="1"/>
  <c r="J209" i="1"/>
  <c r="I209" i="1" s="1"/>
  <c r="F209" i="1" s="1"/>
  <c r="L209" i="1" s="1"/>
  <c r="E210" i="1" s="1"/>
  <c r="J446" i="1" l="1"/>
  <c r="I446" i="1" s="1"/>
  <c r="F446" i="1" s="1"/>
  <c r="L446" i="1" s="1"/>
  <c r="E447" i="1" s="1"/>
  <c r="J447" i="1" s="1"/>
  <c r="I447" i="1" s="1"/>
  <c r="J210" i="1"/>
  <c r="I210" i="1" s="1"/>
  <c r="G210" i="1"/>
  <c r="G447" i="1" l="1"/>
  <c r="F447" i="1" s="1"/>
  <c r="L447" i="1" s="1"/>
  <c r="E448" i="1" s="1"/>
  <c r="F210" i="1"/>
  <c r="L210" i="1" s="1"/>
  <c r="E211" i="1" s="1"/>
  <c r="J448" i="1" l="1"/>
  <c r="I448" i="1" s="1"/>
  <c r="G448" i="1"/>
  <c r="G211" i="1"/>
  <c r="J211" i="1"/>
  <c r="I211" i="1" s="1"/>
  <c r="F448" i="1" l="1"/>
  <c r="L448" i="1" s="1"/>
  <c r="E449" i="1" s="1"/>
  <c r="F211" i="1"/>
  <c r="L211" i="1" s="1"/>
  <c r="E212" i="1" s="1"/>
  <c r="G212" i="1" s="1"/>
  <c r="J449" i="1" l="1"/>
  <c r="I449" i="1" s="1"/>
  <c r="G449" i="1"/>
  <c r="J212" i="1"/>
  <c r="I212" i="1" s="1"/>
  <c r="F212" i="1" s="1"/>
  <c r="L212" i="1" s="1"/>
  <c r="E213" i="1" s="1"/>
  <c r="F449" i="1" l="1"/>
  <c r="L449" i="1" s="1"/>
  <c r="E450" i="1" s="1"/>
  <c r="J213" i="1"/>
  <c r="I213" i="1" s="1"/>
  <c r="G213" i="1"/>
  <c r="J450" i="1" l="1"/>
  <c r="I450" i="1" s="1"/>
  <c r="G450" i="1"/>
  <c r="F213" i="1"/>
  <c r="L213" i="1" s="1"/>
  <c r="E214" i="1" s="1"/>
  <c r="F450" i="1" l="1"/>
  <c r="L450" i="1" s="1"/>
  <c r="E451" i="1" s="1"/>
  <c r="J214" i="1"/>
  <c r="I214" i="1" s="1"/>
  <c r="G214" i="1"/>
  <c r="J451" i="1" l="1"/>
  <c r="I451" i="1" s="1"/>
  <c r="G451" i="1"/>
  <c r="F214" i="1"/>
  <c r="L214" i="1" s="1"/>
  <c r="E215" i="1" s="1"/>
  <c r="F451" i="1" l="1"/>
  <c r="L451" i="1" s="1"/>
  <c r="E452" i="1" s="1"/>
  <c r="J215" i="1"/>
  <c r="I215" i="1" s="1"/>
  <c r="G215" i="1"/>
  <c r="G452" i="1" l="1"/>
  <c r="J452" i="1"/>
  <c r="I452" i="1" s="1"/>
  <c r="F215" i="1"/>
  <c r="L215" i="1" s="1"/>
  <c r="E216" i="1" s="1"/>
  <c r="F452" i="1" l="1"/>
  <c r="L452" i="1" s="1"/>
  <c r="E453" i="1" s="1"/>
  <c r="G453" i="1"/>
  <c r="J453" i="1"/>
  <c r="I453" i="1" s="1"/>
  <c r="F453" i="1" s="1"/>
  <c r="L453" i="1" s="1"/>
  <c r="E454" i="1" s="1"/>
  <c r="G216" i="1"/>
  <c r="J216" i="1"/>
  <c r="I216" i="1" s="1"/>
  <c r="F216" i="1" l="1"/>
  <c r="L216" i="1" s="1"/>
  <c r="E217" i="1" s="1"/>
  <c r="J217" i="1" s="1"/>
  <c r="I217" i="1" s="1"/>
  <c r="J454" i="1"/>
  <c r="I454" i="1" s="1"/>
  <c r="G454" i="1"/>
  <c r="G217" i="1" l="1"/>
  <c r="F217" i="1" s="1"/>
  <c r="L217" i="1" s="1"/>
  <c r="E218" i="1" s="1"/>
  <c r="F454" i="1"/>
  <c r="L454" i="1" s="1"/>
  <c r="E455" i="1" s="1"/>
  <c r="J455" i="1" s="1"/>
  <c r="I455" i="1" s="1"/>
  <c r="G455" i="1" l="1"/>
  <c r="F455" i="1" s="1"/>
  <c r="L455" i="1" s="1"/>
  <c r="E456" i="1" s="1"/>
  <c r="J218" i="1"/>
  <c r="I218" i="1" s="1"/>
  <c r="G218" i="1"/>
  <c r="G456" i="1" l="1"/>
  <c r="J456" i="1"/>
  <c r="I456" i="1" s="1"/>
  <c r="F218" i="1"/>
  <c r="L218" i="1" s="1"/>
  <c r="E219" i="1" s="1"/>
  <c r="F456" i="1" l="1"/>
  <c r="L456" i="1" s="1"/>
  <c r="E457" i="1" s="1"/>
  <c r="G457" i="1" s="1"/>
  <c r="G219" i="1"/>
  <c r="J219" i="1"/>
  <c r="I219" i="1" s="1"/>
  <c r="F219" i="1" s="1"/>
  <c r="L219" i="1" s="1"/>
  <c r="E220" i="1" s="1"/>
  <c r="J457" i="1" l="1"/>
  <c r="I457" i="1" s="1"/>
  <c r="F457" i="1"/>
  <c r="L457" i="1" s="1"/>
  <c r="E458" i="1" s="1"/>
  <c r="G458" i="1" s="1"/>
  <c r="J220" i="1"/>
  <c r="I220" i="1" s="1"/>
  <c r="G220" i="1"/>
  <c r="J458" i="1" l="1"/>
  <c r="I458" i="1" s="1"/>
  <c r="F458" i="1"/>
  <c r="L458" i="1" s="1"/>
  <c r="E459" i="1" s="1"/>
  <c r="J459" i="1"/>
  <c r="I459" i="1" s="1"/>
  <c r="G459" i="1"/>
  <c r="F220" i="1"/>
  <c r="L220" i="1" s="1"/>
  <c r="E221" i="1" s="1"/>
  <c r="F459" i="1" l="1"/>
  <c r="L459" i="1" s="1"/>
  <c r="E460" i="1" s="1"/>
  <c r="J221" i="1"/>
  <c r="I221" i="1" s="1"/>
  <c r="G221" i="1"/>
  <c r="G460" i="1" l="1"/>
  <c r="J460" i="1"/>
  <c r="I460" i="1" s="1"/>
  <c r="F221" i="1"/>
  <c r="L221" i="1" s="1"/>
  <c r="E222" i="1" s="1"/>
  <c r="J222" i="1" s="1"/>
  <c r="I222" i="1" s="1"/>
  <c r="F460" i="1" l="1"/>
  <c r="L460" i="1" s="1"/>
  <c r="E461" i="1" s="1"/>
  <c r="G222" i="1"/>
  <c r="G461" i="1"/>
  <c r="J461" i="1"/>
  <c r="I461" i="1" s="1"/>
  <c r="F461" i="1" s="1"/>
  <c r="L461" i="1" s="1"/>
  <c r="E462" i="1" s="1"/>
  <c r="F222" i="1"/>
  <c r="L222" i="1" s="1"/>
  <c r="E223" i="1" s="1"/>
  <c r="G462" i="1" l="1"/>
  <c r="J462" i="1"/>
  <c r="I462" i="1" s="1"/>
  <c r="G223" i="1"/>
  <c r="J223" i="1"/>
  <c r="I223" i="1" s="1"/>
  <c r="F223" i="1" s="1"/>
  <c r="L223" i="1" s="1"/>
  <c r="E224" i="1" s="1"/>
  <c r="F462" i="1" l="1"/>
  <c r="L462" i="1" s="1"/>
  <c r="E463" i="1" s="1"/>
  <c r="G463" i="1" s="1"/>
  <c r="G224" i="1"/>
  <c r="J224" i="1"/>
  <c r="I224" i="1" s="1"/>
  <c r="F224" i="1" s="1"/>
  <c r="L224" i="1" s="1"/>
  <c r="E225" i="1" s="1"/>
  <c r="J463" i="1" l="1"/>
  <c r="I463" i="1" s="1"/>
  <c r="F463" i="1" s="1"/>
  <c r="L463" i="1" s="1"/>
  <c r="E464" i="1" s="1"/>
  <c r="G225" i="1"/>
  <c r="J225" i="1"/>
  <c r="I225" i="1" s="1"/>
  <c r="J464" i="1" l="1"/>
  <c r="I464" i="1" s="1"/>
  <c r="G464" i="1"/>
  <c r="F225" i="1"/>
  <c r="L225" i="1" s="1"/>
  <c r="E226" i="1" s="1"/>
  <c r="J226" i="1"/>
  <c r="I226" i="1" s="1"/>
  <c r="G226" i="1"/>
  <c r="F464" i="1" l="1"/>
  <c r="L464" i="1" s="1"/>
  <c r="E465" i="1" s="1"/>
  <c r="G465" i="1"/>
  <c r="J465" i="1"/>
  <c r="I465" i="1" s="1"/>
  <c r="F226" i="1"/>
  <c r="L226" i="1" s="1"/>
  <c r="E227" i="1" s="1"/>
  <c r="F465" i="1" l="1"/>
  <c r="L465" i="1" s="1"/>
  <c r="E466" i="1" s="1"/>
  <c r="G466" i="1"/>
  <c r="J466" i="1"/>
  <c r="I466" i="1" s="1"/>
  <c r="G227" i="1"/>
  <c r="J227" i="1"/>
  <c r="I227" i="1" s="1"/>
  <c r="F466" i="1" l="1"/>
  <c r="L466" i="1" s="1"/>
  <c r="E467" i="1" s="1"/>
  <c r="J467" i="1" s="1"/>
  <c r="I467" i="1" s="1"/>
  <c r="F227" i="1"/>
  <c r="L227" i="1" s="1"/>
  <c r="E228" i="1" s="1"/>
  <c r="G228" i="1" s="1"/>
  <c r="G467" i="1" l="1"/>
  <c r="F467" i="1" s="1"/>
  <c r="L467" i="1" s="1"/>
  <c r="E468" i="1" s="1"/>
  <c r="J228" i="1"/>
  <c r="I228" i="1" s="1"/>
  <c r="F228" i="1"/>
  <c r="L228" i="1" s="1"/>
  <c r="E229" i="1" s="1"/>
  <c r="J229" i="1" s="1"/>
  <c r="I229" i="1" s="1"/>
  <c r="G229" i="1" l="1"/>
  <c r="G468" i="1"/>
  <c r="J468" i="1"/>
  <c r="I468" i="1" s="1"/>
  <c r="F229" i="1"/>
  <c r="L229" i="1" s="1"/>
  <c r="E230" i="1" s="1"/>
  <c r="F468" i="1" l="1"/>
  <c r="L468" i="1" s="1"/>
  <c r="E469" i="1" s="1"/>
  <c r="J469" i="1" s="1"/>
  <c r="I469" i="1" s="1"/>
  <c r="J230" i="1"/>
  <c r="I230" i="1" s="1"/>
  <c r="G230" i="1"/>
  <c r="G469" i="1" l="1"/>
  <c r="F469" i="1" s="1"/>
  <c r="L469" i="1" s="1"/>
  <c r="E470" i="1" s="1"/>
  <c r="F230" i="1"/>
  <c r="L230" i="1" s="1"/>
  <c r="E231" i="1" s="1"/>
  <c r="G470" i="1" l="1"/>
  <c r="J470" i="1"/>
  <c r="I470" i="1" s="1"/>
  <c r="J231" i="1"/>
  <c r="I231" i="1" s="1"/>
  <c r="G231" i="1"/>
  <c r="F470" i="1" l="1"/>
  <c r="L470" i="1" s="1"/>
  <c r="E471" i="1" s="1"/>
  <c r="J471" i="1" s="1"/>
  <c r="I471" i="1" s="1"/>
  <c r="G471" i="1"/>
  <c r="F231" i="1"/>
  <c r="L231" i="1" s="1"/>
  <c r="E232" i="1" s="1"/>
  <c r="F471" i="1" l="1"/>
  <c r="L471" i="1" s="1"/>
  <c r="E472" i="1" s="1"/>
  <c r="G232" i="1"/>
  <c r="J232" i="1"/>
  <c r="I232" i="1" s="1"/>
  <c r="F232" i="1" s="1"/>
  <c r="L232" i="1" s="1"/>
  <c r="E233" i="1" s="1"/>
  <c r="J472" i="1" l="1"/>
  <c r="I472" i="1" s="1"/>
  <c r="G472" i="1"/>
  <c r="J233" i="1"/>
  <c r="I233" i="1" s="1"/>
  <c r="G233" i="1"/>
  <c r="F472" i="1" l="1"/>
  <c r="L472" i="1" s="1"/>
  <c r="E473" i="1" s="1"/>
  <c r="F233" i="1"/>
  <c r="L233" i="1" s="1"/>
  <c r="E234" i="1" s="1"/>
  <c r="G473" i="1" l="1"/>
  <c r="J473" i="1"/>
  <c r="I473" i="1" s="1"/>
  <c r="J234" i="1"/>
  <c r="I234" i="1" s="1"/>
  <c r="G234" i="1"/>
  <c r="F473" i="1" l="1"/>
  <c r="L473" i="1" s="1"/>
  <c r="E474" i="1" s="1"/>
  <c r="J474" i="1" s="1"/>
  <c r="I474" i="1" s="1"/>
  <c r="F234" i="1"/>
  <c r="L234" i="1" s="1"/>
  <c r="E235" i="1" s="1"/>
  <c r="G474" i="1" l="1"/>
  <c r="F474" i="1" s="1"/>
  <c r="L474" i="1" s="1"/>
  <c r="E475" i="1" s="1"/>
  <c r="G235" i="1"/>
  <c r="J235" i="1"/>
  <c r="I235" i="1" s="1"/>
  <c r="F235" i="1" s="1"/>
  <c r="L235" i="1" s="1"/>
  <c r="E236" i="1" s="1"/>
  <c r="G475" i="1" l="1"/>
  <c r="J475" i="1"/>
  <c r="I475" i="1" s="1"/>
  <c r="J236" i="1"/>
  <c r="I236" i="1" s="1"/>
  <c r="G236" i="1"/>
  <c r="F475" i="1" l="1"/>
  <c r="L475" i="1" s="1"/>
  <c r="E476" i="1" s="1"/>
  <c r="J476" i="1"/>
  <c r="I476" i="1" s="1"/>
  <c r="G476" i="1"/>
  <c r="F236" i="1"/>
  <c r="L236" i="1" s="1"/>
  <c r="E237" i="1" s="1"/>
  <c r="F476" i="1" l="1"/>
  <c r="L476" i="1" s="1"/>
  <c r="E477" i="1" s="1"/>
  <c r="J477" i="1" s="1"/>
  <c r="I477" i="1" s="1"/>
  <c r="G237" i="1"/>
  <c r="J237" i="1"/>
  <c r="I237" i="1" s="1"/>
  <c r="F237" i="1" s="1"/>
  <c r="L237" i="1" s="1"/>
  <c r="E238" i="1" s="1"/>
  <c r="G477" i="1" l="1"/>
  <c r="F477" i="1"/>
  <c r="L477" i="1" s="1"/>
  <c r="E478" i="1" s="1"/>
  <c r="J238" i="1"/>
  <c r="I238" i="1" s="1"/>
  <c r="G238" i="1"/>
  <c r="J478" i="1" l="1"/>
  <c r="I478" i="1" s="1"/>
  <c r="G478" i="1"/>
  <c r="F238" i="1"/>
  <c r="L238" i="1" s="1"/>
  <c r="E239" i="1" s="1"/>
  <c r="F478" i="1" l="1"/>
  <c r="L478" i="1" s="1"/>
  <c r="E479" i="1" s="1"/>
  <c r="J479" i="1" s="1"/>
  <c r="I479" i="1" s="1"/>
  <c r="G239" i="1"/>
  <c r="J239" i="1"/>
  <c r="I239" i="1" s="1"/>
  <c r="F239" i="1" s="1"/>
  <c r="L239" i="1" s="1"/>
  <c r="E240" i="1" s="1"/>
  <c r="G479" i="1" l="1"/>
  <c r="F479" i="1" s="1"/>
  <c r="L479" i="1" s="1"/>
  <c r="E480" i="1" s="1"/>
  <c r="G240" i="1"/>
  <c r="J240" i="1"/>
  <c r="I240" i="1" s="1"/>
  <c r="F240" i="1" s="1"/>
  <c r="L240" i="1" s="1"/>
  <c r="E241" i="1" s="1"/>
  <c r="G480" i="1" l="1"/>
  <c r="J480" i="1"/>
  <c r="I480" i="1" s="1"/>
  <c r="J241" i="1"/>
  <c r="I241" i="1" s="1"/>
  <c r="G241" i="1"/>
  <c r="F480" i="1" l="1"/>
  <c r="L480" i="1" s="1"/>
  <c r="E481" i="1" s="1"/>
  <c r="F241" i="1"/>
  <c r="L241" i="1" s="1"/>
  <c r="E242" i="1" s="1"/>
  <c r="G481" i="1" l="1"/>
  <c r="J481" i="1"/>
  <c r="I481" i="1" s="1"/>
  <c r="G242" i="1"/>
  <c r="J242" i="1"/>
  <c r="I242" i="1" s="1"/>
  <c r="F242" i="1" s="1"/>
  <c r="L242" i="1" s="1"/>
  <c r="E243" i="1" s="1"/>
  <c r="F481" i="1" l="1"/>
  <c r="L481" i="1" s="1"/>
  <c r="E482" i="1" s="1"/>
  <c r="J243" i="1"/>
  <c r="I243" i="1" s="1"/>
  <c r="G243" i="1"/>
  <c r="G482" i="1" l="1"/>
  <c r="J482" i="1"/>
  <c r="I482" i="1" s="1"/>
  <c r="F243" i="1"/>
  <c r="L243" i="1" s="1"/>
  <c r="E244" i="1" s="1"/>
  <c r="F482" i="1" l="1"/>
  <c r="L482" i="1" s="1"/>
  <c r="E483" i="1" s="1"/>
  <c r="J483" i="1" s="1"/>
  <c r="I483" i="1" s="1"/>
  <c r="J244" i="1"/>
  <c r="I244" i="1" s="1"/>
  <c r="G244" i="1"/>
  <c r="G483" i="1" l="1"/>
  <c r="F483" i="1"/>
  <c r="L483" i="1" s="1"/>
  <c r="E484" i="1" s="1"/>
  <c r="F244" i="1"/>
  <c r="L244" i="1" s="1"/>
  <c r="E245" i="1" s="1"/>
  <c r="J484" i="1" l="1"/>
  <c r="I484" i="1" s="1"/>
  <c r="G484" i="1"/>
  <c r="G245" i="1"/>
  <c r="J245" i="1"/>
  <c r="I245" i="1" s="1"/>
  <c r="F484" i="1" l="1"/>
  <c r="L484" i="1" s="1"/>
  <c r="E485" i="1" s="1"/>
  <c r="J485" i="1" s="1"/>
  <c r="I485" i="1" s="1"/>
  <c r="F245" i="1"/>
  <c r="L245" i="1" s="1"/>
  <c r="E246" i="1" s="1"/>
  <c r="G246" i="1" s="1"/>
  <c r="G485" i="1" l="1"/>
  <c r="F485" i="1" s="1"/>
  <c r="L485" i="1" s="1"/>
  <c r="E486" i="1" s="1"/>
  <c r="J246" i="1"/>
  <c r="I246" i="1" s="1"/>
  <c r="F246" i="1" s="1"/>
  <c r="L246" i="1" s="1"/>
  <c r="E247" i="1" s="1"/>
  <c r="J486" i="1" l="1"/>
  <c r="I486" i="1" s="1"/>
  <c r="G486" i="1"/>
  <c r="G247" i="1"/>
  <c r="J247" i="1"/>
  <c r="I247" i="1" s="1"/>
  <c r="F247" i="1" s="1"/>
  <c r="L247" i="1" s="1"/>
  <c r="E248" i="1" s="1"/>
  <c r="F486" i="1" l="1"/>
  <c r="L486" i="1" s="1"/>
  <c r="E487" i="1" s="1"/>
  <c r="G248" i="1"/>
  <c r="J248" i="1"/>
  <c r="I248" i="1" s="1"/>
  <c r="J487" i="1" l="1"/>
  <c r="I487" i="1" s="1"/>
  <c r="G487" i="1"/>
  <c r="F248" i="1"/>
  <c r="L248" i="1" s="1"/>
  <c r="E249" i="1" s="1"/>
  <c r="J249" i="1" s="1"/>
  <c r="I249" i="1" s="1"/>
  <c r="F487" i="1" l="1"/>
  <c r="L487" i="1" s="1"/>
  <c r="E488" i="1" s="1"/>
  <c r="G488" i="1" s="1"/>
  <c r="J488" i="1"/>
  <c r="I488" i="1" s="1"/>
  <c r="F488" i="1"/>
  <c r="L488" i="1" s="1"/>
  <c r="E489" i="1" s="1"/>
  <c r="J489" i="1" s="1"/>
  <c r="I489" i="1" s="1"/>
  <c r="G249" i="1"/>
  <c r="F249" i="1" s="1"/>
  <c r="L249" i="1" s="1"/>
  <c r="E250" i="1" s="1"/>
  <c r="G489" i="1" l="1"/>
  <c r="F489" i="1" s="1"/>
  <c r="L489" i="1" s="1"/>
  <c r="E490" i="1" s="1"/>
  <c r="G250" i="1"/>
  <c r="J250" i="1"/>
  <c r="I250" i="1" s="1"/>
  <c r="F250" i="1" s="1"/>
  <c r="L250" i="1" s="1"/>
  <c r="E251" i="1" s="1"/>
  <c r="J490" i="1" l="1"/>
  <c r="I490" i="1" s="1"/>
  <c r="G490" i="1"/>
  <c r="J251" i="1"/>
  <c r="I251" i="1" s="1"/>
  <c r="G251" i="1"/>
  <c r="F490" i="1" l="1"/>
  <c r="L490" i="1" s="1"/>
  <c r="E491" i="1" s="1"/>
  <c r="G491" i="1" s="1"/>
  <c r="F251" i="1"/>
  <c r="L251" i="1" s="1"/>
  <c r="E252" i="1" s="1"/>
  <c r="J491" i="1" l="1"/>
  <c r="I491" i="1" s="1"/>
  <c r="F491" i="1"/>
  <c r="L491" i="1" s="1"/>
  <c r="E492" i="1" s="1"/>
  <c r="J492" i="1" s="1"/>
  <c r="I492" i="1" s="1"/>
  <c r="J252" i="1"/>
  <c r="I252" i="1" s="1"/>
  <c r="G252" i="1"/>
  <c r="G492" i="1" l="1"/>
  <c r="F492" i="1" s="1"/>
  <c r="L492" i="1" s="1"/>
  <c r="E493" i="1" s="1"/>
  <c r="F252" i="1"/>
  <c r="L252" i="1" s="1"/>
  <c r="E253" i="1" s="1"/>
  <c r="J493" i="1" l="1"/>
  <c r="I493" i="1" s="1"/>
  <c r="G493" i="1"/>
  <c r="J253" i="1"/>
  <c r="I253" i="1" s="1"/>
  <c r="G253" i="1"/>
  <c r="F493" i="1" l="1"/>
  <c r="L493" i="1" s="1"/>
  <c r="E494" i="1" s="1"/>
  <c r="J494" i="1" s="1"/>
  <c r="I494" i="1" s="1"/>
  <c r="F253" i="1"/>
  <c r="L253" i="1" s="1"/>
  <c r="E254" i="1" s="1"/>
  <c r="G494" i="1" l="1"/>
  <c r="F494" i="1" s="1"/>
  <c r="L494" i="1" s="1"/>
  <c r="E495" i="1" s="1"/>
  <c r="G254" i="1"/>
  <c r="J254" i="1"/>
  <c r="I254" i="1" s="1"/>
  <c r="G495" i="1" l="1"/>
  <c r="J495" i="1"/>
  <c r="I495" i="1" s="1"/>
  <c r="F254" i="1"/>
  <c r="L254" i="1" s="1"/>
  <c r="E255" i="1" s="1"/>
  <c r="G255" i="1" s="1"/>
  <c r="F495" i="1" l="1"/>
  <c r="L495" i="1" s="1"/>
  <c r="J255" i="1"/>
  <c r="I255" i="1" s="1"/>
  <c r="F255" i="1" s="1"/>
  <c r="L255" i="1" s="1"/>
  <c r="E256" i="1" s="1"/>
  <c r="G256" i="1" s="1"/>
  <c r="J256" i="1" l="1"/>
  <c r="I256" i="1" s="1"/>
  <c r="F256" i="1" s="1"/>
  <c r="L256" i="1" s="1"/>
  <c r="E257" i="1" s="1"/>
  <c r="J257" i="1" l="1"/>
  <c r="I257" i="1" s="1"/>
  <c r="G257" i="1"/>
  <c r="F257" i="1" l="1"/>
  <c r="L257" i="1" s="1"/>
  <c r="E258" i="1" s="1"/>
  <c r="G258" i="1"/>
  <c r="J258" i="1"/>
  <c r="I258" i="1" s="1"/>
  <c r="F258" i="1" s="1"/>
  <c r="L258" i="1" s="1"/>
  <c r="E259" i="1" s="1"/>
  <c r="G259" i="1" l="1"/>
  <c r="J259" i="1"/>
  <c r="I259" i="1" s="1"/>
  <c r="F259" i="1" l="1"/>
  <c r="L259" i="1" s="1"/>
  <c r="E260" i="1" s="1"/>
  <c r="J260" i="1"/>
  <c r="I260" i="1" s="1"/>
  <c r="G260" i="1"/>
  <c r="F260" i="1" l="1"/>
  <c r="L260" i="1" s="1"/>
  <c r="E261" i="1" s="1"/>
  <c r="G261" i="1" l="1"/>
  <c r="J261" i="1"/>
  <c r="I261" i="1" s="1"/>
  <c r="F261" i="1" l="1"/>
  <c r="L261" i="1" s="1"/>
  <c r="E262" i="1" s="1"/>
  <c r="J262" i="1" s="1"/>
  <c r="I262" i="1" s="1"/>
  <c r="G262" i="1" l="1"/>
  <c r="F262" i="1" s="1"/>
  <c r="L262" i="1" s="1"/>
  <c r="E263" i="1" s="1"/>
  <c r="G263" i="1" l="1"/>
  <c r="J263" i="1"/>
  <c r="I263" i="1" s="1"/>
  <c r="F263" i="1" l="1"/>
  <c r="L263" i="1" s="1"/>
  <c r="E264" i="1" s="1"/>
  <c r="J264" i="1" s="1"/>
  <c r="I264" i="1" s="1"/>
  <c r="G264" i="1" l="1"/>
  <c r="F264" i="1" s="1"/>
  <c r="L264" i="1" s="1"/>
  <c r="C13" i="2"/>
  <c r="D9" i="2"/>
  <c r="H9" i="2" s="1"/>
  <c r="G10" i="2" s="1"/>
  <c r="G11" i="2" l="1"/>
  <c r="G4" i="2" s="1"/>
  <c r="G12" i="2"/>
  <c r="C10" i="2"/>
  <c r="F13" i="2"/>
  <c r="G13" i="2" l="1"/>
  <c r="D13" i="2" s="1"/>
  <c r="H13" i="2" s="1"/>
  <c r="F10" i="2"/>
  <c r="D10" i="2" s="1"/>
  <c r="H10" i="2" s="1"/>
  <c r="C14" i="2" l="1"/>
  <c r="F14" i="2" s="1"/>
  <c r="G15" i="2"/>
  <c r="G16" i="2"/>
  <c r="G14" i="2"/>
  <c r="C11" i="2"/>
  <c r="F11" i="2" s="1"/>
  <c r="D11" i="2"/>
  <c r="D14" i="2" l="1"/>
  <c r="H14" i="2" s="1"/>
  <c r="C15" i="2" s="1"/>
  <c r="F15" i="2" s="1"/>
  <c r="D15" i="2" s="1"/>
  <c r="H15" i="2" s="1"/>
  <c r="C16" i="2" s="1"/>
  <c r="H11" i="2"/>
  <c r="C12" i="2" s="1"/>
  <c r="F12" i="2" s="1"/>
  <c r="D12" i="2" s="1"/>
  <c r="F16" i="2"/>
  <c r="D16" i="2" s="1"/>
  <c r="H16" i="2"/>
</calcChain>
</file>

<file path=xl/sharedStrings.xml><?xml version="1.0" encoding="utf-8"?>
<sst xmlns="http://schemas.openxmlformats.org/spreadsheetml/2006/main" count="83" uniqueCount="54">
  <si>
    <t xml:space="preserve">a) </t>
  </si>
  <si>
    <t>Valor del bien</t>
  </si>
  <si>
    <t xml:space="preserve">Venta terreno </t>
  </si>
  <si>
    <t xml:space="preserve">Costo del terreno </t>
  </si>
  <si>
    <t>Indice Correcc</t>
  </si>
  <si>
    <t>Imp. Renta</t>
  </si>
  <si>
    <t>b)</t>
  </si>
  <si>
    <t xml:space="preserve">Fecha de desembolso </t>
  </si>
  <si>
    <t xml:space="preserve">Tasa de  interes de financiamiento </t>
  </si>
  <si>
    <t>TEA</t>
  </si>
  <si>
    <t xml:space="preserve">Plazo de financiamiento </t>
  </si>
  <si>
    <t xml:space="preserve">Sistema de amortizacion </t>
  </si>
  <si>
    <t>cuotas fijas mensuales vencidas</t>
  </si>
  <si>
    <t xml:space="preserve">Cuotas dobles </t>
  </si>
  <si>
    <t xml:space="preserve">en los meses de julio y diciembre de cada año </t>
  </si>
  <si>
    <t xml:space="preserve">Periodo de gracia total </t>
  </si>
  <si>
    <t>2 primeros meses ( solo paga seguro del inmueble )</t>
  </si>
  <si>
    <t xml:space="preserve">Seguro de desgravamen </t>
  </si>
  <si>
    <t>TNA</t>
  </si>
  <si>
    <t xml:space="preserve">Seguro del inmueble </t>
  </si>
  <si>
    <t xml:space="preserve">sobre el valor del inmueble </t>
  </si>
  <si>
    <t xml:space="preserve">Año comercial </t>
  </si>
  <si>
    <t xml:space="preserve">dias </t>
  </si>
  <si>
    <t xml:space="preserve">Periodo </t>
  </si>
  <si>
    <t xml:space="preserve">Mes </t>
  </si>
  <si>
    <t xml:space="preserve">Saldo inicial </t>
  </si>
  <si>
    <t xml:space="preserve">Amortización </t>
  </si>
  <si>
    <t xml:space="preserve">Interés </t>
  </si>
  <si>
    <t>Seguro de Desgravamen</t>
  </si>
  <si>
    <t xml:space="preserve">Saldo final </t>
  </si>
  <si>
    <t xml:space="preserve">Cuota inicial </t>
  </si>
  <si>
    <t xml:space="preserve">Prestamo </t>
  </si>
  <si>
    <t>TEM</t>
  </si>
  <si>
    <t xml:space="preserve">Factor </t>
  </si>
  <si>
    <t xml:space="preserve">Tasa compuesta </t>
  </si>
  <si>
    <t xml:space="preserve">Cuota total </t>
  </si>
  <si>
    <t>Cuota capital</t>
  </si>
  <si>
    <t xml:space="preserve">TEA </t>
  </si>
  <si>
    <t xml:space="preserve">Monto  financiado </t>
  </si>
  <si>
    <t>Fecha de desembolso</t>
  </si>
  <si>
    <t>Fecha de primer pago</t>
  </si>
  <si>
    <t>Frecuencia de pago</t>
  </si>
  <si>
    <t>trimestral</t>
  </si>
  <si>
    <t xml:space="preserve">capitalizacion </t>
  </si>
  <si>
    <t xml:space="preserve">semanal </t>
  </si>
  <si>
    <t xml:space="preserve">capitalización </t>
  </si>
  <si>
    <t xml:space="preserve">Fecha </t>
  </si>
  <si>
    <t xml:space="preserve">Saldo insoluto </t>
  </si>
  <si>
    <t>Deuda extinguida</t>
  </si>
  <si>
    <t xml:space="preserve">Bono </t>
  </si>
  <si>
    <t>semanal</t>
  </si>
  <si>
    <t>TET</t>
  </si>
  <si>
    <t xml:space="preserve">Cuota  </t>
  </si>
  <si>
    <t>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</si>
</sst>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\-#,##0.00\ "/>
    <numFmt numFmtId="165" formatCode="#,##0.00_ ;[Red]\-#,##0.00\ "/>
    <numFmt numFmtId="166" formatCode="_-* #,##0.0000000_-;\-* #,##0.0000000_-;_-* &quot;-&quot;??_-;_-@_-"/>
    <numFmt numFmtId="172" formatCode="_-* #,##0.000000_-;\-* #,##0.00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2" borderId="0" xfId="0" applyFill="1"/>
    <xf numFmtId="43" fontId="0" fillId="2" borderId="0" xfId="0" applyNumberFormat="1" applyFill="1"/>
    <xf numFmtId="14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1" applyNumberFormat="1" applyFont="1"/>
    <xf numFmtId="166" fontId="0" fillId="0" borderId="0" xfId="1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2" fontId="0" fillId="0" borderId="0" xfId="1" applyNumberFormat="1" applyFont="1"/>
    <xf numFmtId="1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14" fontId="0" fillId="2" borderId="0" xfId="0" applyNumberFormat="1" applyFill="1" applyBorder="1" applyAlignment="1">
      <alignment horizontal="center" wrapText="1"/>
    </xf>
    <xf numFmtId="4" fontId="0" fillId="2" borderId="0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14" fontId="0" fillId="0" borderId="7" xfId="0" applyNumberFormat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3" fillId="3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5"/>
  <sheetViews>
    <sheetView tabSelected="1" topLeftCell="B1" zoomScale="110" zoomScaleNormal="110" workbookViewId="0">
      <selection activeCell="C144" sqref="C144:D144"/>
    </sheetView>
  </sheetViews>
  <sheetFormatPr baseColWidth="10" defaultRowHeight="15" x14ac:dyDescent="0.25"/>
  <cols>
    <col min="1" max="1" width="11.42578125" style="8"/>
    <col min="2" max="2" width="22.7109375" customWidth="1"/>
    <col min="3" max="3" width="12.140625" bestFit="1" customWidth="1"/>
    <col min="4" max="4" width="14.42578125" customWidth="1"/>
    <col min="5" max="5" width="20" customWidth="1"/>
    <col min="6" max="6" width="13.140625" customWidth="1"/>
    <col min="7" max="7" width="16.5703125" bestFit="1" customWidth="1"/>
    <col min="8" max="8" width="16.5703125" customWidth="1"/>
    <col min="9" max="9" width="13.7109375" bestFit="1" customWidth="1"/>
    <col min="10" max="10" width="22.5703125" bestFit="1" customWidth="1"/>
    <col min="11" max="11" width="20" bestFit="1" customWidth="1"/>
    <col min="12" max="12" width="11.85546875" bestFit="1" customWidth="1"/>
    <col min="13" max="13" width="11.42578125" style="8"/>
  </cols>
  <sheetData>
    <row r="1" spans="2:5" x14ac:dyDescent="0.25">
      <c r="B1" t="s">
        <v>1</v>
      </c>
      <c r="C1" s="1">
        <f>450000</f>
        <v>450000</v>
      </c>
    </row>
    <row r="2" spans="2:5" x14ac:dyDescent="0.25">
      <c r="B2" t="s">
        <v>0</v>
      </c>
    </row>
    <row r="3" spans="2:5" x14ac:dyDescent="0.25">
      <c r="B3" t="s">
        <v>2</v>
      </c>
      <c r="C3" s="1">
        <v>200000</v>
      </c>
    </row>
    <row r="4" spans="2:5" x14ac:dyDescent="0.25">
      <c r="B4" t="s">
        <v>3</v>
      </c>
      <c r="C4" s="1">
        <v>66000</v>
      </c>
      <c r="D4" s="1"/>
    </row>
    <row r="5" spans="2:5" x14ac:dyDescent="0.25">
      <c r="B5" t="s">
        <v>4</v>
      </c>
      <c r="C5">
        <v>1.17</v>
      </c>
    </row>
    <row r="6" spans="2:5" x14ac:dyDescent="0.25">
      <c r="B6" s="3" t="s">
        <v>5</v>
      </c>
      <c r="C6" s="4">
        <f>+(C3-C4*C5)*0.05</f>
        <v>6139</v>
      </c>
    </row>
    <row r="8" spans="2:5" x14ac:dyDescent="0.25">
      <c r="B8" t="s">
        <v>6</v>
      </c>
    </row>
    <row r="9" spans="2:5" x14ac:dyDescent="0.25">
      <c r="B9" t="s">
        <v>30</v>
      </c>
      <c r="C9" s="2">
        <f>C3-C6</f>
        <v>193861</v>
      </c>
    </row>
    <row r="10" spans="2:5" x14ac:dyDescent="0.25">
      <c r="B10" t="s">
        <v>31</v>
      </c>
      <c r="C10" s="2">
        <f>450000-C9</f>
        <v>256139</v>
      </c>
    </row>
    <row r="11" spans="2:5" x14ac:dyDescent="0.25">
      <c r="B11" t="s">
        <v>7</v>
      </c>
      <c r="D11" s="5">
        <v>42734</v>
      </c>
    </row>
    <row r="12" spans="2:5" x14ac:dyDescent="0.25">
      <c r="B12" t="s">
        <v>8</v>
      </c>
      <c r="D12" s="6">
        <f>8.5%</f>
        <v>8.5000000000000006E-2</v>
      </c>
      <c r="E12" t="s">
        <v>9</v>
      </c>
    </row>
    <row r="13" spans="2:5" x14ac:dyDescent="0.25">
      <c r="D13" s="6">
        <f>POWER(1+D12,30/360)-1</f>
        <v>6.8214933659622723E-3</v>
      </c>
      <c r="E13" t="s">
        <v>32</v>
      </c>
    </row>
    <row r="14" spans="2:5" x14ac:dyDescent="0.25">
      <c r="B14" t="s">
        <v>10</v>
      </c>
      <c r="D14">
        <f>20*12</f>
        <v>240</v>
      </c>
    </row>
    <row r="15" spans="2:5" x14ac:dyDescent="0.25">
      <c r="B15" t="s">
        <v>11</v>
      </c>
      <c r="D15" t="s">
        <v>12</v>
      </c>
    </row>
    <row r="16" spans="2:5" x14ac:dyDescent="0.25">
      <c r="B16" t="s">
        <v>13</v>
      </c>
      <c r="D16" t="s">
        <v>14</v>
      </c>
    </row>
    <row r="17" spans="1:15" x14ac:dyDescent="0.25">
      <c r="B17" s="11" t="s">
        <v>15</v>
      </c>
      <c r="C17" s="11"/>
      <c r="D17" s="11" t="s">
        <v>16</v>
      </c>
      <c r="E17" s="11"/>
      <c r="F17" s="11"/>
      <c r="G17" s="11"/>
      <c r="H17" s="11"/>
    </row>
    <row r="18" spans="1:15" x14ac:dyDescent="0.25">
      <c r="B18" t="s">
        <v>17</v>
      </c>
      <c r="C18" s="8" t="s">
        <v>18</v>
      </c>
      <c r="D18" s="7">
        <v>3.8399999999999997E-2</v>
      </c>
    </row>
    <row r="19" spans="1:15" x14ac:dyDescent="0.25">
      <c r="B19" t="s">
        <v>34</v>
      </c>
      <c r="C19" s="18">
        <f>+D13+(D18/12)</f>
        <v>1.0021493365962272E-2</v>
      </c>
      <c r="D19" s="7"/>
    </row>
    <row r="20" spans="1:15" x14ac:dyDescent="0.25">
      <c r="B20" t="s">
        <v>19</v>
      </c>
      <c r="C20" s="8" t="s">
        <v>18</v>
      </c>
      <c r="D20" s="9">
        <v>0.01</v>
      </c>
      <c r="E20" t="s">
        <v>20</v>
      </c>
    </row>
    <row r="21" spans="1:15" x14ac:dyDescent="0.25">
      <c r="B21" t="s">
        <v>21</v>
      </c>
      <c r="C21">
        <v>360</v>
      </c>
      <c r="D21" t="s">
        <v>22</v>
      </c>
      <c r="L21" s="12"/>
    </row>
    <row r="22" spans="1:15" ht="15.75" thickBot="1" x14ac:dyDescent="0.3">
      <c r="H22" s="17"/>
      <c r="I22" s="14"/>
      <c r="K22" s="16">
        <f>NPV(C19,K27:K264)</f>
        <v>33932.891186723456</v>
      </c>
      <c r="L22" s="12"/>
    </row>
    <row r="23" spans="1:15" ht="15.75" thickBot="1" x14ac:dyDescent="0.3">
      <c r="A23" s="8" t="s">
        <v>24</v>
      </c>
      <c r="B23" s="49" t="s">
        <v>23</v>
      </c>
      <c r="C23" s="50" t="s">
        <v>7</v>
      </c>
      <c r="D23" s="50"/>
      <c r="E23" s="51" t="s">
        <v>25</v>
      </c>
      <c r="F23" s="51" t="s">
        <v>26</v>
      </c>
      <c r="G23" s="51" t="s">
        <v>27</v>
      </c>
      <c r="H23" s="51" t="s">
        <v>35</v>
      </c>
      <c r="I23" s="51" t="s">
        <v>36</v>
      </c>
      <c r="J23" s="51" t="s">
        <v>28</v>
      </c>
      <c r="K23" s="51" t="s">
        <v>19</v>
      </c>
      <c r="L23" s="52" t="s">
        <v>29</v>
      </c>
      <c r="M23" s="8" t="s">
        <v>33</v>
      </c>
    </row>
    <row r="24" spans="1:15" x14ac:dyDescent="0.25">
      <c r="A24" s="8">
        <f>+MONTH(C24)</f>
        <v>12</v>
      </c>
      <c r="B24" s="26">
        <v>0</v>
      </c>
      <c r="C24" s="41">
        <f>D11</f>
        <v>42734</v>
      </c>
      <c r="D24" s="42"/>
      <c r="E24" s="32">
        <f>C10</f>
        <v>256139</v>
      </c>
      <c r="F24" s="32"/>
      <c r="G24" s="32"/>
      <c r="H24" s="32"/>
      <c r="I24" s="32"/>
      <c r="J24" s="32"/>
      <c r="K24" s="32"/>
      <c r="L24" s="33">
        <f>C10</f>
        <v>256139</v>
      </c>
    </row>
    <row r="25" spans="1:15" x14ac:dyDescent="0.25">
      <c r="A25" s="8">
        <f>+MONTH(C25)</f>
        <v>1</v>
      </c>
      <c r="B25" s="43">
        <v>1</v>
      </c>
      <c r="C25" s="41">
        <f>EDATE($C$24,B25)</f>
        <v>42765</v>
      </c>
      <c r="D25" s="41"/>
      <c r="E25" s="32">
        <f>L24</f>
        <v>256139</v>
      </c>
      <c r="F25" s="32">
        <f>-G25-J25</f>
        <v>-2566.8952892642105</v>
      </c>
      <c r="G25" s="32">
        <f>E25*$D$13</f>
        <v>1747.2504892642105</v>
      </c>
      <c r="H25" s="32">
        <f>K25</f>
        <v>375</v>
      </c>
      <c r="I25" s="32">
        <v>0</v>
      </c>
      <c r="J25" s="32">
        <f>($D$18/12)*E25</f>
        <v>819.64479999999992</v>
      </c>
      <c r="K25" s="32">
        <f>$D$20*$C$1/12</f>
        <v>375</v>
      </c>
      <c r="L25" s="33">
        <f>E25+G25+J25</f>
        <v>258705.89528926421</v>
      </c>
    </row>
    <row r="26" spans="1:15" x14ac:dyDescent="0.25">
      <c r="A26" s="8">
        <f t="shared" ref="A26:A88" si="0">+MONTH(C26)</f>
        <v>2</v>
      </c>
      <c r="B26" s="43">
        <v>2</v>
      </c>
      <c r="C26" s="41">
        <f>EDATE($C$24,B26)</f>
        <v>42794</v>
      </c>
      <c r="D26" s="41"/>
      <c r="E26" s="32">
        <f>L25</f>
        <v>258705.89528926421</v>
      </c>
      <c r="F26" s="32">
        <f>-G26-J26</f>
        <v>-2592.6194133766917</v>
      </c>
      <c r="G26" s="32">
        <f>E26*$D$13</f>
        <v>1764.7605484510461</v>
      </c>
      <c r="H26" s="32">
        <f>K26</f>
        <v>375</v>
      </c>
      <c r="I26" s="32">
        <v>0</v>
      </c>
      <c r="J26" s="32">
        <f>($D$18/12)*E26</f>
        <v>827.85886492564543</v>
      </c>
      <c r="K26" s="32">
        <f>$D$20*$C$1/12</f>
        <v>375</v>
      </c>
      <c r="L26" s="33">
        <f>E26+G26+J26</f>
        <v>261298.51470264091</v>
      </c>
      <c r="M26" s="15">
        <f>+NPV(C19,M27:M264)</f>
        <v>105.4454383985092</v>
      </c>
    </row>
    <row r="27" spans="1:15" x14ac:dyDescent="0.25">
      <c r="A27" s="8">
        <f t="shared" si="0"/>
        <v>3</v>
      </c>
      <c r="B27" s="26">
        <v>3</v>
      </c>
      <c r="C27" s="41">
        <f t="shared" ref="C27:C89" si="1">EDATE($C$24,B27)</f>
        <v>42824</v>
      </c>
      <c r="D27" s="41"/>
      <c r="E27" s="32">
        <f>L26</f>
        <v>261298.51470264091</v>
      </c>
      <c r="F27" s="32">
        <f>I27-G27</f>
        <v>-193.75137725097329</v>
      </c>
      <c r="G27" s="32">
        <f t="shared" ref="G27:G90" si="2">E27*$D$13</f>
        <v>1782.4460845798603</v>
      </c>
      <c r="H27" s="32">
        <f>(($K$22+$L$26)/$M$26)*M27</f>
        <v>2799.8499543773378</v>
      </c>
      <c r="I27" s="32">
        <f>H27-K27-J27</f>
        <v>1588.694707328887</v>
      </c>
      <c r="J27" s="32">
        <f t="shared" ref="J27:J90" si="3">($D$18/12)*E27</f>
        <v>836.15524704845086</v>
      </c>
      <c r="K27" s="32">
        <f>$D$20*$C$1/12</f>
        <v>375</v>
      </c>
      <c r="L27" s="33">
        <f>E27-F27</f>
        <v>261492.26607989188</v>
      </c>
      <c r="M27" s="8">
        <f>1+N27+O27</f>
        <v>1</v>
      </c>
      <c r="N27" s="8">
        <f t="shared" ref="N27:N90" si="4">+IF(A27=12,1,0)</f>
        <v>0</v>
      </c>
      <c r="O27" s="8">
        <f t="shared" ref="O27:O90" si="5">+IF(A27=7,1,0)</f>
        <v>0</v>
      </c>
    </row>
    <row r="28" spans="1:15" ht="15" customHeight="1" x14ac:dyDescent="0.25">
      <c r="A28" s="8">
        <f t="shared" si="0"/>
        <v>4</v>
      </c>
      <c r="B28" s="26">
        <v>4</v>
      </c>
      <c r="C28" s="41">
        <f>EDATE($C$24,B28)</f>
        <v>42855</v>
      </c>
      <c r="D28" s="41"/>
      <c r="E28" s="32">
        <f t="shared" ref="E28:E90" si="6">L27</f>
        <v>261492.26607989188</v>
      </c>
      <c r="F28" s="32">
        <f t="shared" ref="F28:F91" si="7">I28-G28</f>
        <v>-195.69305539274001</v>
      </c>
      <c r="G28" s="32">
        <f t="shared" si="2"/>
        <v>1783.7677583144239</v>
      </c>
      <c r="H28" s="32">
        <f t="shared" ref="H28:H91" si="8">(($K$22+$L$26)/$M$26)*M28</f>
        <v>2799.8499543773378</v>
      </c>
      <c r="I28" s="32">
        <f t="shared" ref="I28:I91" si="9">H28-K28-J28</f>
        <v>1588.0747029216839</v>
      </c>
      <c r="J28" s="32">
        <f t="shared" si="3"/>
        <v>836.77525145565392</v>
      </c>
      <c r="K28" s="32">
        <f t="shared" ref="K28:K90" si="10">$D$20*$C$1/12</f>
        <v>375</v>
      </c>
      <c r="L28" s="33">
        <f t="shared" ref="L28:L91" si="11">E28-F28</f>
        <v>261687.95913528462</v>
      </c>
      <c r="M28" s="8">
        <f t="shared" ref="M28:M91" si="12">1+N28+O28</f>
        <v>1</v>
      </c>
      <c r="N28" s="8">
        <f t="shared" si="4"/>
        <v>0</v>
      </c>
      <c r="O28" s="8">
        <f t="shared" si="5"/>
        <v>0</v>
      </c>
    </row>
    <row r="29" spans="1:15" ht="15" customHeight="1" x14ac:dyDescent="0.25">
      <c r="A29" s="8">
        <f t="shared" si="0"/>
        <v>5</v>
      </c>
      <c r="B29" s="26">
        <v>5</v>
      </c>
      <c r="C29" s="41">
        <f t="shared" si="1"/>
        <v>42885</v>
      </c>
      <c r="D29" s="41"/>
      <c r="E29" s="32">
        <f t="shared" si="6"/>
        <v>261687.95913528462</v>
      </c>
      <c r="F29" s="32">
        <f t="shared" si="7"/>
        <v>-197.65419204912314</v>
      </c>
      <c r="G29" s="32">
        <f t="shared" si="2"/>
        <v>1785.1026771935503</v>
      </c>
      <c r="H29" s="32">
        <f t="shared" si="8"/>
        <v>2799.8499543773378</v>
      </c>
      <c r="I29" s="32">
        <f t="shared" si="9"/>
        <v>1587.4484851444272</v>
      </c>
      <c r="J29" s="32">
        <f t="shared" si="3"/>
        <v>837.4014692329107</v>
      </c>
      <c r="K29" s="32">
        <f t="shared" si="10"/>
        <v>375</v>
      </c>
      <c r="L29" s="33">
        <f t="shared" si="11"/>
        <v>261885.61332733373</v>
      </c>
      <c r="M29" s="8">
        <f t="shared" si="12"/>
        <v>1</v>
      </c>
      <c r="N29" s="8">
        <f t="shared" si="4"/>
        <v>0</v>
      </c>
      <c r="O29" s="8">
        <f t="shared" si="5"/>
        <v>0</v>
      </c>
    </row>
    <row r="30" spans="1:15" ht="15" customHeight="1" x14ac:dyDescent="0.25">
      <c r="A30" s="8">
        <f t="shared" si="0"/>
        <v>6</v>
      </c>
      <c r="B30" s="26">
        <v>6</v>
      </c>
      <c r="C30" s="41">
        <f t="shared" si="1"/>
        <v>42916</v>
      </c>
      <c r="D30" s="41"/>
      <c r="E30" s="32">
        <f t="shared" si="6"/>
        <v>261885.61332733373</v>
      </c>
      <c r="F30" s="32">
        <f t="shared" si="7"/>
        <v>-199.6349822234979</v>
      </c>
      <c r="G30" s="32">
        <f t="shared" si="2"/>
        <v>1786.4509739533678</v>
      </c>
      <c r="H30" s="32">
        <f t="shared" si="8"/>
        <v>2799.8499543773378</v>
      </c>
      <c r="I30" s="32">
        <f t="shared" si="9"/>
        <v>1586.8159917298699</v>
      </c>
      <c r="J30" s="32">
        <f t="shared" si="3"/>
        <v>838.03396264746789</v>
      </c>
      <c r="K30" s="32">
        <f t="shared" si="10"/>
        <v>375</v>
      </c>
      <c r="L30" s="33">
        <f t="shared" si="11"/>
        <v>262085.24830955724</v>
      </c>
      <c r="M30" s="8">
        <f t="shared" si="12"/>
        <v>1</v>
      </c>
      <c r="N30" s="8">
        <f t="shared" si="4"/>
        <v>0</v>
      </c>
      <c r="O30" s="8">
        <f t="shared" si="5"/>
        <v>0</v>
      </c>
    </row>
    <row r="31" spans="1:15" x14ac:dyDescent="0.25">
      <c r="A31" s="8">
        <f t="shared" si="0"/>
        <v>7</v>
      </c>
      <c r="B31" s="26">
        <v>7</v>
      </c>
      <c r="C31" s="41">
        <f t="shared" si="1"/>
        <v>42946</v>
      </c>
      <c r="D31" s="41"/>
      <c r="E31" s="32">
        <f t="shared" si="6"/>
        <v>262085.24830955724</v>
      </c>
      <c r="F31" s="32">
        <f t="shared" si="7"/>
        <v>2598.2143315038729</v>
      </c>
      <c r="G31" s="32">
        <f t="shared" si="2"/>
        <v>1787.8127826602195</v>
      </c>
      <c r="H31" s="32">
        <f t="shared" si="8"/>
        <v>5599.6999087546756</v>
      </c>
      <c r="I31" s="32">
        <f t="shared" si="9"/>
        <v>4386.0271141640924</v>
      </c>
      <c r="J31" s="32">
        <f t="shared" si="3"/>
        <v>838.67279459058307</v>
      </c>
      <c r="K31" s="32">
        <f t="shared" si="10"/>
        <v>375</v>
      </c>
      <c r="L31" s="33">
        <f t="shared" si="11"/>
        <v>259487.03397805337</v>
      </c>
      <c r="M31" s="8">
        <f t="shared" si="12"/>
        <v>2</v>
      </c>
      <c r="N31" s="8">
        <f t="shared" si="4"/>
        <v>0</v>
      </c>
      <c r="O31" s="8">
        <f t="shared" si="5"/>
        <v>1</v>
      </c>
    </row>
    <row r="32" spans="1:15" x14ac:dyDescent="0.25">
      <c r="A32" s="8">
        <f t="shared" si="0"/>
        <v>8</v>
      </c>
      <c r="B32" s="26">
        <v>8</v>
      </c>
      <c r="C32" s="41">
        <f t="shared" si="1"/>
        <v>42977</v>
      </c>
      <c r="D32" s="41"/>
      <c r="E32" s="32">
        <f t="shared" si="6"/>
        <v>259487.03397805337</v>
      </c>
      <c r="F32" s="32">
        <f t="shared" si="7"/>
        <v>-175.59763518695058</v>
      </c>
      <c r="G32" s="32">
        <f t="shared" si="2"/>
        <v>1770.0890808345177</v>
      </c>
      <c r="H32" s="32">
        <f t="shared" si="8"/>
        <v>2799.8499543773378</v>
      </c>
      <c r="I32" s="32">
        <f t="shared" si="9"/>
        <v>1594.4914456475672</v>
      </c>
      <c r="J32" s="32">
        <f t="shared" si="3"/>
        <v>830.35850872977073</v>
      </c>
      <c r="K32" s="32">
        <f t="shared" si="10"/>
        <v>375</v>
      </c>
      <c r="L32" s="33">
        <f t="shared" si="11"/>
        <v>259662.63161324032</v>
      </c>
      <c r="M32" s="8">
        <f t="shared" si="12"/>
        <v>1</v>
      </c>
      <c r="N32" s="8">
        <f t="shared" si="4"/>
        <v>0</v>
      </c>
      <c r="O32" s="8">
        <f t="shared" si="5"/>
        <v>0</v>
      </c>
    </row>
    <row r="33" spans="1:15" x14ac:dyDescent="0.25">
      <c r="A33" s="8">
        <f t="shared" si="0"/>
        <v>9</v>
      </c>
      <c r="B33" s="26">
        <v>9</v>
      </c>
      <c r="C33" s="41">
        <f t="shared" si="1"/>
        <v>43008</v>
      </c>
      <c r="D33" s="41"/>
      <c r="E33" s="32">
        <f t="shared" si="6"/>
        <v>259662.63161324032</v>
      </c>
      <c r="F33" s="32">
        <f t="shared" si="7"/>
        <v>-177.35738572305536</v>
      </c>
      <c r="G33" s="32">
        <f t="shared" si="2"/>
        <v>1771.2869189380242</v>
      </c>
      <c r="H33" s="32">
        <f t="shared" si="8"/>
        <v>2799.8499543773378</v>
      </c>
      <c r="I33" s="32">
        <f t="shared" si="9"/>
        <v>1593.9295332149688</v>
      </c>
      <c r="J33" s="32">
        <f t="shared" si="3"/>
        <v>830.92042116236894</v>
      </c>
      <c r="K33" s="32">
        <f t="shared" si="10"/>
        <v>375</v>
      </c>
      <c r="L33" s="33">
        <f t="shared" si="11"/>
        <v>259839.98899896338</v>
      </c>
      <c r="M33" s="8">
        <f t="shared" si="12"/>
        <v>1</v>
      </c>
      <c r="N33" s="8">
        <f t="shared" si="4"/>
        <v>0</v>
      </c>
      <c r="O33" s="8">
        <f t="shared" si="5"/>
        <v>0</v>
      </c>
    </row>
    <row r="34" spans="1:15" x14ac:dyDescent="0.25">
      <c r="A34" s="8">
        <f t="shared" si="0"/>
        <v>10</v>
      </c>
      <c r="B34" s="26">
        <v>10</v>
      </c>
      <c r="C34" s="41">
        <f t="shared" si="1"/>
        <v>43038</v>
      </c>
      <c r="D34" s="41"/>
      <c r="E34" s="32">
        <f t="shared" si="6"/>
        <v>259839.98899896338</v>
      </c>
      <c r="F34" s="32">
        <f t="shared" si="7"/>
        <v>-179.13477158748356</v>
      </c>
      <c r="G34" s="32">
        <f t="shared" si="2"/>
        <v>1772.4967611681386</v>
      </c>
      <c r="H34" s="32">
        <f t="shared" si="8"/>
        <v>2799.8499543773378</v>
      </c>
      <c r="I34" s="32">
        <f t="shared" si="9"/>
        <v>1593.3619895806551</v>
      </c>
      <c r="J34" s="32">
        <f t="shared" si="3"/>
        <v>831.48796479668272</v>
      </c>
      <c r="K34" s="32">
        <f t="shared" si="10"/>
        <v>375</v>
      </c>
      <c r="L34" s="33">
        <f t="shared" si="11"/>
        <v>260019.12377055085</v>
      </c>
      <c r="M34" s="8">
        <f t="shared" si="12"/>
        <v>1</v>
      </c>
      <c r="N34" s="8">
        <f t="shared" si="4"/>
        <v>0</v>
      </c>
      <c r="O34" s="8">
        <f t="shared" si="5"/>
        <v>0</v>
      </c>
    </row>
    <row r="35" spans="1:15" x14ac:dyDescent="0.25">
      <c r="A35" s="8">
        <f t="shared" si="0"/>
        <v>11</v>
      </c>
      <c r="B35" s="26">
        <v>11</v>
      </c>
      <c r="C35" s="41">
        <f t="shared" si="1"/>
        <v>43069</v>
      </c>
      <c r="D35" s="41"/>
      <c r="E35" s="32">
        <f t="shared" si="6"/>
        <v>260019.12377055085</v>
      </c>
      <c r="F35" s="32">
        <f t="shared" si="7"/>
        <v>-180.92996951256055</v>
      </c>
      <c r="G35" s="32">
        <f t="shared" si="2"/>
        <v>1773.7187278241356</v>
      </c>
      <c r="H35" s="32">
        <f t="shared" si="8"/>
        <v>2799.8499543773378</v>
      </c>
      <c r="I35" s="32">
        <f t="shared" si="9"/>
        <v>1592.7887583115751</v>
      </c>
      <c r="J35" s="32">
        <f t="shared" si="3"/>
        <v>832.06119606576272</v>
      </c>
      <c r="K35" s="32">
        <f t="shared" si="10"/>
        <v>375</v>
      </c>
      <c r="L35" s="33">
        <f t="shared" si="11"/>
        <v>260200.05374006342</v>
      </c>
      <c r="M35" s="8">
        <f t="shared" si="12"/>
        <v>1</v>
      </c>
      <c r="N35" s="8">
        <f t="shared" si="4"/>
        <v>0</v>
      </c>
      <c r="O35" s="8">
        <f t="shared" si="5"/>
        <v>0</v>
      </c>
    </row>
    <row r="36" spans="1:15" x14ac:dyDescent="0.25">
      <c r="A36" s="8">
        <f t="shared" si="0"/>
        <v>12</v>
      </c>
      <c r="B36" s="26">
        <v>12</v>
      </c>
      <c r="C36" s="41">
        <f t="shared" si="1"/>
        <v>43099</v>
      </c>
      <c r="D36" s="41"/>
      <c r="E36" s="32">
        <f t="shared" si="6"/>
        <v>260200.05374006342</v>
      </c>
      <c r="F36" s="32">
        <f t="shared" si="7"/>
        <v>2617.1067963756036</v>
      </c>
      <c r="G36" s="32">
        <f t="shared" si="2"/>
        <v>1774.9529404108694</v>
      </c>
      <c r="H36" s="32">
        <f t="shared" si="8"/>
        <v>5599.6999087546756</v>
      </c>
      <c r="I36" s="32">
        <f t="shared" si="9"/>
        <v>4392.059736786473</v>
      </c>
      <c r="J36" s="32">
        <f t="shared" si="3"/>
        <v>832.64017196820282</v>
      </c>
      <c r="K36" s="32">
        <f t="shared" si="10"/>
        <v>375</v>
      </c>
      <c r="L36" s="33">
        <f t="shared" si="11"/>
        <v>257582.94694368783</v>
      </c>
      <c r="M36" s="8">
        <f t="shared" si="12"/>
        <v>2</v>
      </c>
      <c r="N36" s="8">
        <f t="shared" si="4"/>
        <v>1</v>
      </c>
      <c r="O36" s="8">
        <f t="shared" si="5"/>
        <v>0</v>
      </c>
    </row>
    <row r="37" spans="1:15" x14ac:dyDescent="0.25">
      <c r="A37" s="8">
        <f t="shared" si="0"/>
        <v>1</v>
      </c>
      <c r="B37" s="26">
        <v>13</v>
      </c>
      <c r="C37" s="41">
        <f t="shared" si="1"/>
        <v>43130</v>
      </c>
      <c r="D37" s="41"/>
      <c r="E37" s="32">
        <f t="shared" si="6"/>
        <v>257582.94694368783</v>
      </c>
      <c r="F37" s="32">
        <f t="shared" si="7"/>
        <v>-156.51583960384187</v>
      </c>
      <c r="G37" s="32">
        <f t="shared" si="2"/>
        <v>1757.1003637613785</v>
      </c>
      <c r="H37" s="32">
        <f t="shared" si="8"/>
        <v>2799.8499543773378</v>
      </c>
      <c r="I37" s="32">
        <f t="shared" si="9"/>
        <v>1600.5845241575366</v>
      </c>
      <c r="J37" s="32">
        <f t="shared" si="3"/>
        <v>824.26543021980103</v>
      </c>
      <c r="K37" s="32">
        <f t="shared" si="10"/>
        <v>375</v>
      </c>
      <c r="L37" s="33">
        <f t="shared" si="11"/>
        <v>257739.46278329167</v>
      </c>
      <c r="M37" s="8">
        <f t="shared" si="12"/>
        <v>1</v>
      </c>
      <c r="N37" s="8">
        <f t="shared" si="4"/>
        <v>0</v>
      </c>
      <c r="O37" s="8">
        <f t="shared" si="5"/>
        <v>0</v>
      </c>
    </row>
    <row r="38" spans="1:15" x14ac:dyDescent="0.25">
      <c r="A38" s="8">
        <f t="shared" si="0"/>
        <v>2</v>
      </c>
      <c r="B38" s="26">
        <v>14</v>
      </c>
      <c r="C38" s="41">
        <f t="shared" si="1"/>
        <v>43159</v>
      </c>
      <c r="D38" s="41"/>
      <c r="E38" s="32">
        <f t="shared" si="6"/>
        <v>257739.46278329167</v>
      </c>
      <c r="F38" s="32">
        <f t="shared" si="7"/>
        <v>-158.08436205209955</v>
      </c>
      <c r="G38" s="32">
        <f t="shared" si="2"/>
        <v>1758.1680355229041</v>
      </c>
      <c r="H38" s="32">
        <f t="shared" si="8"/>
        <v>2799.8499543773378</v>
      </c>
      <c r="I38" s="32">
        <f t="shared" si="9"/>
        <v>1600.0836734708046</v>
      </c>
      <c r="J38" s="32">
        <f t="shared" si="3"/>
        <v>824.76628090653332</v>
      </c>
      <c r="K38" s="32">
        <f t="shared" si="10"/>
        <v>375</v>
      </c>
      <c r="L38" s="33">
        <f t="shared" si="11"/>
        <v>257897.54714534376</v>
      </c>
      <c r="M38" s="8">
        <f t="shared" si="12"/>
        <v>1</v>
      </c>
      <c r="N38" s="8">
        <f t="shared" si="4"/>
        <v>0</v>
      </c>
      <c r="O38" s="8">
        <f t="shared" si="5"/>
        <v>0</v>
      </c>
    </row>
    <row r="39" spans="1:15" x14ac:dyDescent="0.25">
      <c r="A39" s="8">
        <f t="shared" si="0"/>
        <v>3</v>
      </c>
      <c r="B39" s="26">
        <v>15</v>
      </c>
      <c r="C39" s="41">
        <f t="shared" si="1"/>
        <v>43189</v>
      </c>
      <c r="D39" s="41"/>
      <c r="E39" s="32">
        <f t="shared" si="6"/>
        <v>257897.54714534376</v>
      </c>
      <c r="F39" s="32">
        <f t="shared" si="7"/>
        <v>-159.66860343766712</v>
      </c>
      <c r="G39" s="32">
        <f t="shared" si="2"/>
        <v>1759.2464069499049</v>
      </c>
      <c r="H39" s="32">
        <f t="shared" si="8"/>
        <v>2799.8499543773378</v>
      </c>
      <c r="I39" s="32">
        <f t="shared" si="9"/>
        <v>1599.5778035122378</v>
      </c>
      <c r="J39" s="32">
        <f t="shared" si="3"/>
        <v>825.2721508651</v>
      </c>
      <c r="K39" s="32">
        <f t="shared" si="10"/>
        <v>375</v>
      </c>
      <c r="L39" s="33">
        <f t="shared" si="11"/>
        <v>258057.21574878143</v>
      </c>
      <c r="M39" s="8">
        <f t="shared" si="12"/>
        <v>1</v>
      </c>
      <c r="N39" s="8">
        <f t="shared" si="4"/>
        <v>0</v>
      </c>
      <c r="O39" s="8">
        <f t="shared" si="5"/>
        <v>0</v>
      </c>
    </row>
    <row r="40" spans="1:15" x14ac:dyDescent="0.25">
      <c r="A40" s="8">
        <f t="shared" si="0"/>
        <v>4</v>
      </c>
      <c r="B40" s="26">
        <v>16</v>
      </c>
      <c r="C40" s="41">
        <f t="shared" si="1"/>
        <v>43220</v>
      </c>
      <c r="D40" s="41"/>
      <c r="E40" s="32">
        <f t="shared" si="6"/>
        <v>258057.21574878143</v>
      </c>
      <c r="F40" s="32">
        <f t="shared" si="7"/>
        <v>-161.26872128776995</v>
      </c>
      <c r="G40" s="32">
        <f t="shared" si="2"/>
        <v>1760.3355852690072</v>
      </c>
      <c r="H40" s="32">
        <f t="shared" si="8"/>
        <v>2799.8499543773378</v>
      </c>
      <c r="I40" s="32">
        <f t="shared" si="9"/>
        <v>1599.0668639812372</v>
      </c>
      <c r="J40" s="32">
        <f t="shared" si="3"/>
        <v>825.78309039610053</v>
      </c>
      <c r="K40" s="32">
        <f t="shared" si="10"/>
        <v>375</v>
      </c>
      <c r="L40" s="33">
        <f t="shared" si="11"/>
        <v>258218.4844700692</v>
      </c>
      <c r="M40" s="8">
        <f t="shared" si="12"/>
        <v>1</v>
      </c>
      <c r="N40" s="8">
        <f t="shared" si="4"/>
        <v>0</v>
      </c>
      <c r="O40" s="8">
        <f t="shared" si="5"/>
        <v>0</v>
      </c>
    </row>
    <row r="41" spans="1:15" x14ac:dyDescent="0.25">
      <c r="A41" s="8">
        <f t="shared" si="0"/>
        <v>5</v>
      </c>
      <c r="B41" s="26">
        <v>17</v>
      </c>
      <c r="C41" s="41">
        <f t="shared" si="1"/>
        <v>43250</v>
      </c>
      <c r="D41" s="41"/>
      <c r="E41" s="32">
        <f t="shared" si="6"/>
        <v>258218.4844700692</v>
      </c>
      <c r="F41" s="32">
        <f t="shared" si="7"/>
        <v>-162.8848747082925</v>
      </c>
      <c r="G41" s="32">
        <f t="shared" si="2"/>
        <v>1761.435678781409</v>
      </c>
      <c r="H41" s="32">
        <f t="shared" si="8"/>
        <v>2799.8499543773378</v>
      </c>
      <c r="I41" s="32">
        <f t="shared" si="9"/>
        <v>1598.5508040731165</v>
      </c>
      <c r="J41" s="32">
        <f t="shared" si="3"/>
        <v>826.29915030422137</v>
      </c>
      <c r="K41" s="32">
        <f t="shared" si="10"/>
        <v>375</v>
      </c>
      <c r="L41" s="33">
        <f t="shared" si="11"/>
        <v>258381.36934477749</v>
      </c>
      <c r="M41" s="8">
        <f t="shared" si="12"/>
        <v>1</v>
      </c>
      <c r="N41" s="8">
        <f t="shared" si="4"/>
        <v>0</v>
      </c>
      <c r="O41" s="8">
        <f t="shared" si="5"/>
        <v>0</v>
      </c>
    </row>
    <row r="42" spans="1:15" x14ac:dyDescent="0.25">
      <c r="A42" s="8">
        <f t="shared" si="0"/>
        <v>6</v>
      </c>
      <c r="B42" s="26">
        <v>18</v>
      </c>
      <c r="C42" s="41">
        <f t="shared" si="1"/>
        <v>43281</v>
      </c>
      <c r="D42" s="41"/>
      <c r="E42" s="32">
        <f t="shared" si="6"/>
        <v>258381.36934477749</v>
      </c>
      <c r="F42" s="32">
        <f t="shared" si="7"/>
        <v>-164.51722439959735</v>
      </c>
      <c r="G42" s="32">
        <f t="shared" si="2"/>
        <v>1762.5467968736473</v>
      </c>
      <c r="H42" s="32">
        <f t="shared" si="8"/>
        <v>2799.8499543773378</v>
      </c>
      <c r="I42" s="32">
        <f t="shared" si="9"/>
        <v>1598.0295724740499</v>
      </c>
      <c r="J42" s="32">
        <f t="shared" si="3"/>
        <v>826.82038190328785</v>
      </c>
      <c r="K42" s="32">
        <f t="shared" si="10"/>
        <v>375</v>
      </c>
      <c r="L42" s="33">
        <f t="shared" si="11"/>
        <v>258545.88656917709</v>
      </c>
      <c r="M42" s="8">
        <f t="shared" si="12"/>
        <v>1</v>
      </c>
      <c r="N42" s="8">
        <f t="shared" si="4"/>
        <v>0</v>
      </c>
      <c r="O42" s="8">
        <f t="shared" si="5"/>
        <v>0</v>
      </c>
    </row>
    <row r="43" spans="1:15" x14ac:dyDescent="0.25">
      <c r="A43" s="8">
        <f t="shared" si="0"/>
        <v>7</v>
      </c>
      <c r="B43" s="26">
        <v>19</v>
      </c>
      <c r="C43" s="41">
        <f t="shared" si="1"/>
        <v>43311</v>
      </c>
      <c r="D43" s="41"/>
      <c r="E43" s="32">
        <f t="shared" si="6"/>
        <v>258545.88656917709</v>
      </c>
      <c r="F43" s="32">
        <f t="shared" si="7"/>
        <v>2633.684021704833</v>
      </c>
      <c r="G43" s="32">
        <f t="shared" si="2"/>
        <v>1763.6690500284758</v>
      </c>
      <c r="H43" s="32">
        <f t="shared" si="8"/>
        <v>5599.6999087546756</v>
      </c>
      <c r="I43" s="32">
        <f t="shared" si="9"/>
        <v>4397.3530717333088</v>
      </c>
      <c r="J43" s="32">
        <f t="shared" si="3"/>
        <v>827.34683702136658</v>
      </c>
      <c r="K43" s="32">
        <f t="shared" si="10"/>
        <v>375</v>
      </c>
      <c r="L43" s="33">
        <f t="shared" si="11"/>
        <v>255912.20254747226</v>
      </c>
      <c r="M43" s="8">
        <f t="shared" si="12"/>
        <v>2</v>
      </c>
      <c r="N43" s="8">
        <f t="shared" si="4"/>
        <v>0</v>
      </c>
      <c r="O43" s="8">
        <f t="shared" si="5"/>
        <v>1</v>
      </c>
    </row>
    <row r="44" spans="1:15" x14ac:dyDescent="0.25">
      <c r="A44" s="8">
        <f t="shared" si="0"/>
        <v>8</v>
      </c>
      <c r="B44" s="26">
        <v>20</v>
      </c>
      <c r="C44" s="41">
        <f t="shared" si="1"/>
        <v>43342</v>
      </c>
      <c r="D44" s="41"/>
      <c r="E44" s="32">
        <f t="shared" si="6"/>
        <v>255912.20254747226</v>
      </c>
      <c r="F44" s="32">
        <f t="shared" si="7"/>
        <v>-139.77248572094891</v>
      </c>
      <c r="G44" s="32">
        <f t="shared" si="2"/>
        <v>1745.7033919463754</v>
      </c>
      <c r="H44" s="32">
        <f t="shared" si="8"/>
        <v>2799.8499543773378</v>
      </c>
      <c r="I44" s="32">
        <f t="shared" si="9"/>
        <v>1605.9309062254265</v>
      </c>
      <c r="J44" s="32">
        <f t="shared" si="3"/>
        <v>818.91904815191117</v>
      </c>
      <c r="K44" s="32">
        <f t="shared" si="10"/>
        <v>375</v>
      </c>
      <c r="L44" s="33">
        <f t="shared" si="11"/>
        <v>256051.97503319322</v>
      </c>
      <c r="M44" s="8">
        <f t="shared" si="12"/>
        <v>1</v>
      </c>
      <c r="N44" s="8">
        <f t="shared" si="4"/>
        <v>0</v>
      </c>
      <c r="O44" s="8">
        <f t="shared" si="5"/>
        <v>0</v>
      </c>
    </row>
    <row r="45" spans="1:15" x14ac:dyDescent="0.25">
      <c r="A45" s="19">
        <f t="shared" si="0"/>
        <v>9</v>
      </c>
      <c r="B45" s="44">
        <v>21</v>
      </c>
      <c r="C45" s="45">
        <f t="shared" si="1"/>
        <v>43373</v>
      </c>
      <c r="D45" s="45"/>
      <c r="E45" s="46">
        <f t="shared" si="6"/>
        <v>256051.97503319322</v>
      </c>
      <c r="F45" s="46">
        <f t="shared" si="7"/>
        <v>-141.17321475934523</v>
      </c>
      <c r="G45" s="46">
        <f t="shared" si="2"/>
        <v>1746.6568490304649</v>
      </c>
      <c r="H45" s="46">
        <f t="shared" si="8"/>
        <v>2799.8499543773378</v>
      </c>
      <c r="I45" s="46">
        <f t="shared" si="9"/>
        <v>1605.4836342711196</v>
      </c>
      <c r="J45" s="46">
        <f t="shared" si="3"/>
        <v>819.36632010621827</v>
      </c>
      <c r="K45" s="46">
        <f t="shared" si="10"/>
        <v>375</v>
      </c>
      <c r="L45" s="47">
        <f t="shared" si="11"/>
        <v>256193.14824795257</v>
      </c>
      <c r="M45" s="8">
        <f t="shared" si="12"/>
        <v>1</v>
      </c>
      <c r="N45" s="8">
        <f t="shared" si="4"/>
        <v>0</v>
      </c>
      <c r="O45" s="8">
        <f t="shared" si="5"/>
        <v>0</v>
      </c>
    </row>
    <row r="46" spans="1:15" x14ac:dyDescent="0.25">
      <c r="A46" s="8">
        <f t="shared" si="0"/>
        <v>10</v>
      </c>
      <c r="B46" s="26">
        <v>22</v>
      </c>
      <c r="C46" s="41">
        <f t="shared" si="1"/>
        <v>43403</v>
      </c>
      <c r="D46" s="41"/>
      <c r="E46" s="32">
        <f t="shared" si="6"/>
        <v>256193.14824795257</v>
      </c>
      <c r="F46" s="32">
        <f t="shared" si="7"/>
        <v>-142.58798119450785</v>
      </c>
      <c r="G46" s="32">
        <f t="shared" si="2"/>
        <v>1747.6198611783975</v>
      </c>
      <c r="H46" s="32">
        <f t="shared" si="8"/>
        <v>2799.8499543773378</v>
      </c>
      <c r="I46" s="32">
        <f t="shared" si="9"/>
        <v>1605.0318799838897</v>
      </c>
      <c r="J46" s="32">
        <f t="shared" si="3"/>
        <v>819.81807439344811</v>
      </c>
      <c r="K46" s="32">
        <f t="shared" si="10"/>
        <v>375</v>
      </c>
      <c r="L46" s="33">
        <f t="shared" si="11"/>
        <v>256335.73622914709</v>
      </c>
      <c r="M46" s="8">
        <f t="shared" si="12"/>
        <v>1</v>
      </c>
      <c r="N46" s="8">
        <f t="shared" si="4"/>
        <v>0</v>
      </c>
      <c r="O46" s="8">
        <f t="shared" si="5"/>
        <v>0</v>
      </c>
    </row>
    <row r="47" spans="1:15" x14ac:dyDescent="0.25">
      <c r="A47" s="8">
        <f t="shared" si="0"/>
        <v>11</v>
      </c>
      <c r="B47" s="26">
        <v>23</v>
      </c>
      <c r="C47" s="41">
        <f t="shared" si="1"/>
        <v>43434</v>
      </c>
      <c r="D47" s="41"/>
      <c r="E47" s="32">
        <f t="shared" si="6"/>
        <v>256335.73622914709</v>
      </c>
      <c r="F47" s="32">
        <f t="shared" si="7"/>
        <v>-144.0169257021148</v>
      </c>
      <c r="G47" s="32">
        <f t="shared" si="2"/>
        <v>1748.5925241461819</v>
      </c>
      <c r="H47" s="32">
        <f t="shared" si="8"/>
        <v>2799.8499543773378</v>
      </c>
      <c r="I47" s="32">
        <f t="shared" si="9"/>
        <v>1604.5755984440671</v>
      </c>
      <c r="J47" s="32">
        <f t="shared" si="3"/>
        <v>820.27435593327061</v>
      </c>
      <c r="K47" s="32">
        <f t="shared" si="10"/>
        <v>375</v>
      </c>
      <c r="L47" s="33">
        <f t="shared" si="11"/>
        <v>256479.7531548492</v>
      </c>
      <c r="M47" s="8">
        <f t="shared" si="12"/>
        <v>1</v>
      </c>
      <c r="N47" s="8">
        <f t="shared" si="4"/>
        <v>0</v>
      </c>
      <c r="O47" s="8">
        <f t="shared" si="5"/>
        <v>0</v>
      </c>
    </row>
    <row r="48" spans="1:15" x14ac:dyDescent="0.25">
      <c r="A48" s="8">
        <f t="shared" si="0"/>
        <v>12</v>
      </c>
      <c r="B48" s="26">
        <v>24</v>
      </c>
      <c r="C48" s="41">
        <f t="shared" si="1"/>
        <v>43464</v>
      </c>
      <c r="D48" s="41"/>
      <c r="E48" s="32">
        <f t="shared" si="6"/>
        <v>256479.7531548492</v>
      </c>
      <c r="F48" s="32">
        <f t="shared" si="7"/>
        <v>2654.389764009713</v>
      </c>
      <c r="G48" s="32">
        <f t="shared" si="2"/>
        <v>1749.5749346494449</v>
      </c>
      <c r="H48" s="32">
        <f t="shared" si="8"/>
        <v>5599.6999087546756</v>
      </c>
      <c r="I48" s="32">
        <f t="shared" si="9"/>
        <v>4403.9646986591579</v>
      </c>
      <c r="J48" s="32">
        <f t="shared" si="3"/>
        <v>820.73521009551735</v>
      </c>
      <c r="K48" s="32">
        <f t="shared" si="10"/>
        <v>375</v>
      </c>
      <c r="L48" s="33">
        <f t="shared" si="11"/>
        <v>253825.36339083948</v>
      </c>
      <c r="M48" s="8">
        <f t="shared" si="12"/>
        <v>2</v>
      </c>
      <c r="N48" s="8">
        <f t="shared" si="4"/>
        <v>1</v>
      </c>
      <c r="O48" s="8">
        <f t="shared" si="5"/>
        <v>0</v>
      </c>
    </row>
    <row r="49" spans="1:15" x14ac:dyDescent="0.25">
      <c r="A49" s="8">
        <f t="shared" si="0"/>
        <v>1</v>
      </c>
      <c r="B49" s="26">
        <v>25</v>
      </c>
      <c r="C49" s="41">
        <f t="shared" si="1"/>
        <v>43495</v>
      </c>
      <c r="D49" s="41"/>
      <c r="E49" s="32">
        <f t="shared" si="6"/>
        <v>253825.36339083948</v>
      </c>
      <c r="F49" s="32">
        <f t="shared" si="7"/>
        <v>-118.8592409569228</v>
      </c>
      <c r="G49" s="32">
        <f t="shared" si="2"/>
        <v>1731.4680324835745</v>
      </c>
      <c r="H49" s="32">
        <f t="shared" si="8"/>
        <v>2799.8499543773378</v>
      </c>
      <c r="I49" s="32">
        <f t="shared" si="9"/>
        <v>1612.6087915266517</v>
      </c>
      <c r="J49" s="32">
        <f t="shared" si="3"/>
        <v>812.24116285068624</v>
      </c>
      <c r="K49" s="32">
        <f t="shared" si="10"/>
        <v>375</v>
      </c>
      <c r="L49" s="33">
        <f t="shared" si="11"/>
        <v>253944.22263179641</v>
      </c>
      <c r="M49" s="8">
        <f t="shared" si="12"/>
        <v>1</v>
      </c>
      <c r="N49" s="8">
        <f t="shared" si="4"/>
        <v>0</v>
      </c>
      <c r="O49" s="8">
        <f t="shared" si="5"/>
        <v>0</v>
      </c>
    </row>
    <row r="50" spans="1:15" x14ac:dyDescent="0.25">
      <c r="A50" s="8">
        <f t="shared" si="0"/>
        <v>2</v>
      </c>
      <c r="B50" s="26">
        <v>26</v>
      </c>
      <c r="C50" s="41">
        <f t="shared" si="1"/>
        <v>43524</v>
      </c>
      <c r="D50" s="41"/>
      <c r="E50" s="32">
        <f t="shared" si="6"/>
        <v>253944.22263179641</v>
      </c>
      <c r="F50" s="32">
        <f t="shared" si="7"/>
        <v>-120.050388051656</v>
      </c>
      <c r="G50" s="32">
        <f t="shared" si="2"/>
        <v>1732.2788300072455</v>
      </c>
      <c r="H50" s="32">
        <f t="shared" si="8"/>
        <v>2799.8499543773378</v>
      </c>
      <c r="I50" s="32">
        <f t="shared" si="9"/>
        <v>1612.2284419555895</v>
      </c>
      <c r="J50" s="32">
        <f t="shared" si="3"/>
        <v>812.62151242174843</v>
      </c>
      <c r="K50" s="32">
        <f t="shared" si="10"/>
        <v>375</v>
      </c>
      <c r="L50" s="33">
        <f t="shared" si="11"/>
        <v>254064.27301984807</v>
      </c>
      <c r="M50" s="8">
        <f t="shared" si="12"/>
        <v>1</v>
      </c>
      <c r="N50" s="8">
        <f t="shared" si="4"/>
        <v>0</v>
      </c>
      <c r="O50" s="8">
        <f t="shared" si="5"/>
        <v>0</v>
      </c>
    </row>
    <row r="51" spans="1:15" x14ac:dyDescent="0.25">
      <c r="A51" s="8">
        <f t="shared" si="0"/>
        <v>3</v>
      </c>
      <c r="B51" s="26">
        <v>27</v>
      </c>
      <c r="C51" s="41">
        <f t="shared" si="1"/>
        <v>43554</v>
      </c>
      <c r="D51" s="41"/>
      <c r="E51" s="32">
        <f t="shared" si="6"/>
        <v>254064.27301984807</v>
      </c>
      <c r="F51" s="32">
        <f t="shared" si="7"/>
        <v>-121.25347221909715</v>
      </c>
      <c r="G51" s="32">
        <f t="shared" si="2"/>
        <v>1733.0977529329211</v>
      </c>
      <c r="H51" s="32">
        <f t="shared" si="8"/>
        <v>2799.8499543773378</v>
      </c>
      <c r="I51" s="32">
        <f t="shared" si="9"/>
        <v>1611.844280713824</v>
      </c>
      <c r="J51" s="32">
        <f t="shared" si="3"/>
        <v>813.00567366351379</v>
      </c>
      <c r="K51" s="32">
        <f t="shared" si="10"/>
        <v>375</v>
      </c>
      <c r="L51" s="33">
        <f t="shared" si="11"/>
        <v>254185.52649206718</v>
      </c>
      <c r="M51" s="8">
        <f t="shared" si="12"/>
        <v>1</v>
      </c>
      <c r="N51" s="8">
        <f t="shared" si="4"/>
        <v>0</v>
      </c>
      <c r="O51" s="8">
        <f t="shared" si="5"/>
        <v>0</v>
      </c>
    </row>
    <row r="52" spans="1:15" x14ac:dyDescent="0.25">
      <c r="A52" s="8">
        <f t="shared" si="0"/>
        <v>4</v>
      </c>
      <c r="B52" s="26">
        <v>28</v>
      </c>
      <c r="C52" s="41">
        <f t="shared" si="1"/>
        <v>43585</v>
      </c>
      <c r="D52" s="41"/>
      <c r="E52" s="32">
        <f t="shared" si="6"/>
        <v>254185.52649206718</v>
      </c>
      <c r="F52" s="32">
        <f t="shared" si="7"/>
        <v>-122.46861308654093</v>
      </c>
      <c r="G52" s="32">
        <f t="shared" si="2"/>
        <v>1733.9248826892638</v>
      </c>
      <c r="H52" s="32">
        <f t="shared" si="8"/>
        <v>2799.8499543773378</v>
      </c>
      <c r="I52" s="32">
        <f t="shared" si="9"/>
        <v>1611.4562696027228</v>
      </c>
      <c r="J52" s="32">
        <f t="shared" si="3"/>
        <v>813.39368477461494</v>
      </c>
      <c r="K52" s="32">
        <f t="shared" si="10"/>
        <v>375</v>
      </c>
      <c r="L52" s="33">
        <f t="shared" si="11"/>
        <v>254307.99510515371</v>
      </c>
      <c r="M52" s="8">
        <f t="shared" si="12"/>
        <v>1</v>
      </c>
      <c r="N52" s="8">
        <f t="shared" si="4"/>
        <v>0</v>
      </c>
      <c r="O52" s="8">
        <f t="shared" si="5"/>
        <v>0</v>
      </c>
    </row>
    <row r="53" spans="1:15" x14ac:dyDescent="0.25">
      <c r="A53" s="8">
        <f t="shared" si="0"/>
        <v>5</v>
      </c>
      <c r="B53" s="26">
        <v>29</v>
      </c>
      <c r="C53" s="41">
        <f t="shared" si="1"/>
        <v>43615</v>
      </c>
      <c r="D53" s="41"/>
      <c r="E53" s="32">
        <f t="shared" si="6"/>
        <v>254307.99510515371</v>
      </c>
      <c r="F53" s="32">
        <f t="shared" si="7"/>
        <v>-123.69593148012609</v>
      </c>
      <c r="G53" s="32">
        <f t="shared" si="2"/>
        <v>1734.760301520972</v>
      </c>
      <c r="H53" s="32">
        <f t="shared" si="8"/>
        <v>2799.8499543773378</v>
      </c>
      <c r="I53" s="32">
        <f t="shared" si="9"/>
        <v>1611.0643700408459</v>
      </c>
      <c r="J53" s="32">
        <f t="shared" si="3"/>
        <v>813.78558433649175</v>
      </c>
      <c r="K53" s="32">
        <f t="shared" si="10"/>
        <v>375</v>
      </c>
      <c r="L53" s="33">
        <f t="shared" si="11"/>
        <v>254431.69103663383</v>
      </c>
      <c r="M53" s="8">
        <f t="shared" si="12"/>
        <v>1</v>
      </c>
      <c r="N53" s="8">
        <f t="shared" si="4"/>
        <v>0</v>
      </c>
      <c r="O53" s="8">
        <f t="shared" si="5"/>
        <v>0</v>
      </c>
    </row>
    <row r="54" spans="1:15" x14ac:dyDescent="0.25">
      <c r="A54" s="8">
        <f t="shared" si="0"/>
        <v>6</v>
      </c>
      <c r="B54" s="26">
        <v>30</v>
      </c>
      <c r="C54" s="41">
        <f t="shared" si="1"/>
        <v>43646</v>
      </c>
      <c r="D54" s="41"/>
      <c r="E54" s="32">
        <f t="shared" si="6"/>
        <v>254431.69103663383</v>
      </c>
      <c r="F54" s="32">
        <f t="shared" si="7"/>
        <v>-124.93554943685058</v>
      </c>
      <c r="G54" s="32">
        <f t="shared" si="2"/>
        <v>1735.6040924969602</v>
      </c>
      <c r="H54" s="32">
        <f t="shared" si="8"/>
        <v>2799.8499543773378</v>
      </c>
      <c r="I54" s="32">
        <f t="shared" si="9"/>
        <v>1610.6685430601096</v>
      </c>
      <c r="J54" s="32">
        <f t="shared" si="3"/>
        <v>814.18141131722814</v>
      </c>
      <c r="K54" s="32">
        <f t="shared" si="10"/>
        <v>375</v>
      </c>
      <c r="L54" s="33">
        <f t="shared" si="11"/>
        <v>254556.62658607069</v>
      </c>
      <c r="M54" s="8">
        <f t="shared" si="12"/>
        <v>1</v>
      </c>
      <c r="N54" s="8">
        <f t="shared" si="4"/>
        <v>0</v>
      </c>
      <c r="O54" s="8">
        <f t="shared" si="5"/>
        <v>0</v>
      </c>
    </row>
    <row r="55" spans="1:15" x14ac:dyDescent="0.25">
      <c r="A55" s="8">
        <f t="shared" si="0"/>
        <v>7</v>
      </c>
      <c r="B55" s="26">
        <v>31</v>
      </c>
      <c r="C55" s="41">
        <f t="shared" si="1"/>
        <v>43676</v>
      </c>
      <c r="D55" s="41"/>
      <c r="E55" s="32">
        <f t="shared" si="6"/>
        <v>254556.62658607069</v>
      </c>
      <c r="F55" s="32">
        <f t="shared" si="7"/>
        <v>2673.662364160632</v>
      </c>
      <c r="G55" s="32">
        <f t="shared" si="2"/>
        <v>1736.4563395186167</v>
      </c>
      <c r="H55" s="32">
        <f t="shared" si="8"/>
        <v>5599.6999087546756</v>
      </c>
      <c r="I55" s="32">
        <f t="shared" si="9"/>
        <v>4410.1187036792489</v>
      </c>
      <c r="J55" s="32">
        <f t="shared" si="3"/>
        <v>814.58120507542617</v>
      </c>
      <c r="K55" s="32">
        <f t="shared" si="10"/>
        <v>375</v>
      </c>
      <c r="L55" s="33">
        <f t="shared" si="11"/>
        <v>251882.96422191005</v>
      </c>
      <c r="M55" s="8">
        <f t="shared" si="12"/>
        <v>2</v>
      </c>
      <c r="N55" s="8">
        <f t="shared" si="4"/>
        <v>0</v>
      </c>
      <c r="O55" s="8">
        <f t="shared" si="5"/>
        <v>1</v>
      </c>
    </row>
    <row r="56" spans="1:15" x14ac:dyDescent="0.25">
      <c r="A56" s="8">
        <f t="shared" si="0"/>
        <v>8</v>
      </c>
      <c r="B56" s="26">
        <v>32</v>
      </c>
      <c r="C56" s="41">
        <f t="shared" si="1"/>
        <v>43707</v>
      </c>
      <c r="D56" s="41"/>
      <c r="E56" s="32">
        <f t="shared" si="6"/>
        <v>251882.96422191005</v>
      </c>
      <c r="F56" s="32">
        <f t="shared" si="7"/>
        <v>-99.393500571446111</v>
      </c>
      <c r="G56" s="32">
        <f t="shared" si="2"/>
        <v>1718.2179694386718</v>
      </c>
      <c r="H56" s="32">
        <f t="shared" si="8"/>
        <v>2799.8499543773378</v>
      </c>
      <c r="I56" s="32">
        <f t="shared" si="9"/>
        <v>1618.8244688672257</v>
      </c>
      <c r="J56" s="32">
        <f t="shared" si="3"/>
        <v>806.02548551011205</v>
      </c>
      <c r="K56" s="32">
        <f t="shared" si="10"/>
        <v>375</v>
      </c>
      <c r="L56" s="33">
        <f t="shared" si="11"/>
        <v>251982.35772248151</v>
      </c>
      <c r="M56" s="8">
        <f t="shared" si="12"/>
        <v>1</v>
      </c>
      <c r="N56" s="8">
        <f t="shared" si="4"/>
        <v>0</v>
      </c>
      <c r="O56" s="8">
        <f t="shared" si="5"/>
        <v>0</v>
      </c>
    </row>
    <row r="57" spans="1:15" x14ac:dyDescent="0.25">
      <c r="A57" s="8">
        <f t="shared" si="0"/>
        <v>9</v>
      </c>
      <c r="B57" s="26">
        <v>33</v>
      </c>
      <c r="C57" s="41">
        <f t="shared" si="1"/>
        <v>43738</v>
      </c>
      <c r="D57" s="41"/>
      <c r="E57" s="32">
        <f t="shared" si="6"/>
        <v>251982.35772248151</v>
      </c>
      <c r="F57" s="32">
        <f t="shared" si="7"/>
        <v>-100.38957187804294</v>
      </c>
      <c r="G57" s="32">
        <f t="shared" si="2"/>
        <v>1718.8959815434398</v>
      </c>
      <c r="H57" s="32">
        <f t="shared" si="8"/>
        <v>2799.8499543773378</v>
      </c>
      <c r="I57" s="32">
        <f t="shared" si="9"/>
        <v>1618.5064096653969</v>
      </c>
      <c r="J57" s="32">
        <f t="shared" si="3"/>
        <v>806.34354471194081</v>
      </c>
      <c r="K57" s="32">
        <f t="shared" si="10"/>
        <v>375</v>
      </c>
      <c r="L57" s="33">
        <f t="shared" si="11"/>
        <v>252082.74729435955</v>
      </c>
      <c r="M57" s="8">
        <f t="shared" si="12"/>
        <v>1</v>
      </c>
      <c r="N57" s="8">
        <f t="shared" si="4"/>
        <v>0</v>
      </c>
      <c r="O57" s="8">
        <f t="shared" si="5"/>
        <v>0</v>
      </c>
    </row>
    <row r="58" spans="1:15" x14ac:dyDescent="0.25">
      <c r="A58" s="8">
        <f t="shared" si="0"/>
        <v>10</v>
      </c>
      <c r="B58" s="26">
        <v>34</v>
      </c>
      <c r="C58" s="41">
        <f t="shared" si="1"/>
        <v>43768</v>
      </c>
      <c r="D58" s="41"/>
      <c r="E58" s="32">
        <f t="shared" si="6"/>
        <v>252082.74729435955</v>
      </c>
      <c r="F58" s="32">
        <f t="shared" si="7"/>
        <v>-101.39562530663034</v>
      </c>
      <c r="G58" s="32">
        <f t="shared" si="2"/>
        <v>1719.5807883420175</v>
      </c>
      <c r="H58" s="32">
        <f t="shared" si="8"/>
        <v>2799.8499543773378</v>
      </c>
      <c r="I58" s="32">
        <f t="shared" si="9"/>
        <v>1618.1851630353872</v>
      </c>
      <c r="J58" s="32">
        <f t="shared" si="3"/>
        <v>806.66479134195049</v>
      </c>
      <c r="K58" s="32">
        <f t="shared" si="10"/>
        <v>375</v>
      </c>
      <c r="L58" s="33">
        <f t="shared" si="11"/>
        <v>252184.14291966619</v>
      </c>
      <c r="M58" s="8">
        <f t="shared" si="12"/>
        <v>1</v>
      </c>
      <c r="N58" s="8">
        <f t="shared" si="4"/>
        <v>0</v>
      </c>
      <c r="O58" s="8">
        <f t="shared" si="5"/>
        <v>0</v>
      </c>
    </row>
    <row r="59" spans="1:15" x14ac:dyDescent="0.25">
      <c r="A59" s="8">
        <f t="shared" si="0"/>
        <v>11</v>
      </c>
      <c r="B59" s="26">
        <v>35</v>
      </c>
      <c r="C59" s="41">
        <f t="shared" si="1"/>
        <v>43799</v>
      </c>
      <c r="D59" s="41"/>
      <c r="E59" s="32">
        <f t="shared" si="6"/>
        <v>252184.14291966619</v>
      </c>
      <c r="F59" s="32">
        <f t="shared" si="7"/>
        <v>-102.41176089297846</v>
      </c>
      <c r="G59" s="32">
        <f t="shared" si="2"/>
        <v>1720.2724579273845</v>
      </c>
      <c r="H59" s="32">
        <f t="shared" si="8"/>
        <v>2799.8499543773378</v>
      </c>
      <c r="I59" s="32">
        <f t="shared" si="9"/>
        <v>1617.860697034406</v>
      </c>
      <c r="J59" s="32">
        <f t="shared" si="3"/>
        <v>806.98925734293175</v>
      </c>
      <c r="K59" s="32">
        <f t="shared" si="10"/>
        <v>375</v>
      </c>
      <c r="L59" s="33">
        <f t="shared" si="11"/>
        <v>252286.55468055917</v>
      </c>
      <c r="M59" s="8">
        <f t="shared" si="12"/>
        <v>1</v>
      </c>
      <c r="N59" s="8">
        <f t="shared" si="4"/>
        <v>0</v>
      </c>
      <c r="O59" s="8">
        <f t="shared" si="5"/>
        <v>0</v>
      </c>
    </row>
    <row r="60" spans="1:15" x14ac:dyDescent="0.25">
      <c r="A60" s="8">
        <f t="shared" si="0"/>
        <v>12</v>
      </c>
      <c r="B60" s="26">
        <v>36</v>
      </c>
      <c r="C60" s="41">
        <f t="shared" si="1"/>
        <v>43829</v>
      </c>
      <c r="D60" s="41"/>
      <c r="E60" s="32">
        <f t="shared" si="6"/>
        <v>252286.55468055917</v>
      </c>
      <c r="F60" s="32">
        <f t="shared" si="7"/>
        <v>2696.4118747019738</v>
      </c>
      <c r="G60" s="32">
        <f t="shared" si="2"/>
        <v>1720.9710590749125</v>
      </c>
      <c r="H60" s="32">
        <f t="shared" si="8"/>
        <v>5599.6999087546756</v>
      </c>
      <c r="I60" s="32">
        <f t="shared" si="9"/>
        <v>4417.3829337768866</v>
      </c>
      <c r="J60" s="32">
        <f t="shared" si="3"/>
        <v>807.3169749777893</v>
      </c>
      <c r="K60" s="32">
        <f t="shared" si="10"/>
        <v>375</v>
      </c>
      <c r="L60" s="33">
        <f t="shared" si="11"/>
        <v>249590.14280585721</v>
      </c>
      <c r="M60" s="8">
        <f t="shared" si="12"/>
        <v>2</v>
      </c>
      <c r="N60" s="8">
        <f t="shared" si="4"/>
        <v>1</v>
      </c>
      <c r="O60" s="8">
        <f t="shared" si="5"/>
        <v>0</v>
      </c>
    </row>
    <row r="61" spans="1:15" x14ac:dyDescent="0.25">
      <c r="A61" s="8">
        <f t="shared" si="0"/>
        <v>1</v>
      </c>
      <c r="B61" s="26">
        <v>37</v>
      </c>
      <c r="C61" s="41">
        <f t="shared" si="1"/>
        <v>43860</v>
      </c>
      <c r="D61" s="41"/>
      <c r="E61" s="32">
        <f t="shared" si="6"/>
        <v>249590.14280585721</v>
      </c>
      <c r="F61" s="32">
        <f t="shared" si="7"/>
        <v>-76.416005961136307</v>
      </c>
      <c r="G61" s="32">
        <f t="shared" si="2"/>
        <v>1702.5775033597311</v>
      </c>
      <c r="H61" s="32">
        <f t="shared" si="8"/>
        <v>2799.8499543773378</v>
      </c>
      <c r="I61" s="32">
        <f t="shared" si="9"/>
        <v>1626.1614973985947</v>
      </c>
      <c r="J61" s="32">
        <f t="shared" si="3"/>
        <v>798.68845697874303</v>
      </c>
      <c r="K61" s="32">
        <f t="shared" si="10"/>
        <v>375</v>
      </c>
      <c r="L61" s="33">
        <f t="shared" si="11"/>
        <v>249666.55881181834</v>
      </c>
      <c r="M61" s="8">
        <f t="shared" si="12"/>
        <v>1</v>
      </c>
      <c r="N61" s="8">
        <f t="shared" si="4"/>
        <v>0</v>
      </c>
      <c r="O61" s="8">
        <f t="shared" si="5"/>
        <v>0</v>
      </c>
    </row>
    <row r="62" spans="1:15" x14ac:dyDescent="0.25">
      <c r="A62" s="8">
        <f t="shared" si="0"/>
        <v>2</v>
      </c>
      <c r="B62" s="26">
        <v>38</v>
      </c>
      <c r="C62" s="41">
        <f t="shared" si="1"/>
        <v>43890</v>
      </c>
      <c r="D62" s="41"/>
      <c r="E62" s="32">
        <f t="shared" si="6"/>
        <v>249666.55881181834</v>
      </c>
      <c r="F62" s="32">
        <f t="shared" si="7"/>
        <v>-77.181808457929264</v>
      </c>
      <c r="G62" s="32">
        <f t="shared" si="2"/>
        <v>1703.0987746374483</v>
      </c>
      <c r="H62" s="32">
        <f t="shared" si="8"/>
        <v>2799.8499543773378</v>
      </c>
      <c r="I62" s="32">
        <f t="shared" si="9"/>
        <v>1625.916966179519</v>
      </c>
      <c r="J62" s="32">
        <f t="shared" si="3"/>
        <v>798.93298819781864</v>
      </c>
      <c r="K62" s="32">
        <f t="shared" si="10"/>
        <v>375</v>
      </c>
      <c r="L62" s="33">
        <f t="shared" si="11"/>
        <v>249743.74062027628</v>
      </c>
      <c r="M62" s="8">
        <f t="shared" si="12"/>
        <v>1</v>
      </c>
      <c r="N62" s="8">
        <f t="shared" si="4"/>
        <v>0</v>
      </c>
      <c r="O62" s="8">
        <f t="shared" si="5"/>
        <v>0</v>
      </c>
    </row>
    <row r="63" spans="1:15" x14ac:dyDescent="0.25">
      <c r="A63" s="8">
        <f t="shared" si="0"/>
        <v>3</v>
      </c>
      <c r="B63" s="26">
        <v>39</v>
      </c>
      <c r="C63" s="41">
        <f t="shared" si="1"/>
        <v>43920</v>
      </c>
      <c r="D63" s="41"/>
      <c r="E63" s="32">
        <f t="shared" si="6"/>
        <v>249743.74062027628</v>
      </c>
      <c r="F63" s="32">
        <f t="shared" si="7"/>
        <v>-77.955285439363251</v>
      </c>
      <c r="G63" s="32">
        <f t="shared" si="2"/>
        <v>1703.6252698318171</v>
      </c>
      <c r="H63" s="32">
        <f t="shared" si="8"/>
        <v>2799.8499543773378</v>
      </c>
      <c r="I63" s="32">
        <f t="shared" si="9"/>
        <v>1625.6699843924539</v>
      </c>
      <c r="J63" s="32">
        <f t="shared" si="3"/>
        <v>799.179969984884</v>
      </c>
      <c r="K63" s="32">
        <f t="shared" si="10"/>
        <v>375</v>
      </c>
      <c r="L63" s="33">
        <f t="shared" si="11"/>
        <v>249821.69590571563</v>
      </c>
      <c r="M63" s="8">
        <f t="shared" si="12"/>
        <v>1</v>
      </c>
      <c r="N63" s="8">
        <f t="shared" si="4"/>
        <v>0</v>
      </c>
      <c r="O63" s="8">
        <f t="shared" si="5"/>
        <v>0</v>
      </c>
    </row>
    <row r="64" spans="1:15" x14ac:dyDescent="0.25">
      <c r="A64" s="8">
        <f t="shared" si="0"/>
        <v>4</v>
      </c>
      <c r="B64" s="26">
        <v>40</v>
      </c>
      <c r="C64" s="41">
        <f t="shared" si="1"/>
        <v>43951</v>
      </c>
      <c r="D64" s="41"/>
      <c r="E64" s="32">
        <f t="shared" si="6"/>
        <v>249821.69590571563</v>
      </c>
      <c r="F64" s="32">
        <f t="shared" si="7"/>
        <v>-78.736513815235412</v>
      </c>
      <c r="G64" s="32">
        <f t="shared" si="2"/>
        <v>1704.1570412942833</v>
      </c>
      <c r="H64" s="32">
        <f t="shared" si="8"/>
        <v>2799.8499543773378</v>
      </c>
      <c r="I64" s="32">
        <f t="shared" si="9"/>
        <v>1625.4205274790479</v>
      </c>
      <c r="J64" s="32">
        <f t="shared" si="3"/>
        <v>799.42942689828999</v>
      </c>
      <c r="K64" s="32">
        <f t="shared" si="10"/>
        <v>375</v>
      </c>
      <c r="L64" s="33">
        <f t="shared" si="11"/>
        <v>249900.43241953087</v>
      </c>
      <c r="M64" s="8">
        <f t="shared" si="12"/>
        <v>1</v>
      </c>
      <c r="N64" s="8">
        <f t="shared" si="4"/>
        <v>0</v>
      </c>
      <c r="O64" s="8">
        <f t="shared" si="5"/>
        <v>0</v>
      </c>
    </row>
    <row r="65" spans="1:15" x14ac:dyDescent="0.25">
      <c r="A65" s="8">
        <f t="shared" si="0"/>
        <v>5</v>
      </c>
      <c r="B65" s="26">
        <v>41</v>
      </c>
      <c r="C65" s="41">
        <f t="shared" si="1"/>
        <v>43981</v>
      </c>
      <c r="D65" s="41"/>
      <c r="E65" s="32">
        <f t="shared" si="6"/>
        <v>249900.43241953087</v>
      </c>
      <c r="F65" s="32">
        <f t="shared" si="7"/>
        <v>-79.525571266094175</v>
      </c>
      <c r="G65" s="32">
        <f t="shared" si="2"/>
        <v>1704.6941419009331</v>
      </c>
      <c r="H65" s="32">
        <f t="shared" si="8"/>
        <v>2799.8499543773378</v>
      </c>
      <c r="I65" s="32">
        <f t="shared" si="9"/>
        <v>1625.1685706348389</v>
      </c>
      <c r="J65" s="32">
        <f t="shared" si="3"/>
        <v>799.68138374249872</v>
      </c>
      <c r="K65" s="32">
        <f t="shared" si="10"/>
        <v>375</v>
      </c>
      <c r="L65" s="33">
        <f t="shared" si="11"/>
        <v>249979.95799079697</v>
      </c>
      <c r="M65" s="8">
        <f t="shared" si="12"/>
        <v>1</v>
      </c>
      <c r="N65" s="8">
        <f t="shared" si="4"/>
        <v>0</v>
      </c>
      <c r="O65" s="8">
        <f t="shared" si="5"/>
        <v>0</v>
      </c>
    </row>
    <row r="66" spans="1:15" x14ac:dyDescent="0.25">
      <c r="A66" s="8">
        <f t="shared" si="0"/>
        <v>6</v>
      </c>
      <c r="B66" s="26">
        <v>42</v>
      </c>
      <c r="C66" s="41">
        <f t="shared" si="1"/>
        <v>44012</v>
      </c>
      <c r="D66" s="41"/>
      <c r="E66" s="32">
        <f t="shared" si="6"/>
        <v>249979.95799079697</v>
      </c>
      <c r="F66" s="32">
        <f t="shared" si="7"/>
        <v>-80.322536250961548</v>
      </c>
      <c r="G66" s="32">
        <f t="shared" si="2"/>
        <v>1705.2366250577491</v>
      </c>
      <c r="H66" s="32">
        <f t="shared" si="8"/>
        <v>2799.8499543773378</v>
      </c>
      <c r="I66" s="32">
        <f t="shared" si="9"/>
        <v>1624.9140888067875</v>
      </c>
      <c r="J66" s="32">
        <f t="shared" si="3"/>
        <v>799.93586557055028</v>
      </c>
      <c r="K66" s="32">
        <f t="shared" si="10"/>
        <v>375</v>
      </c>
      <c r="L66" s="33">
        <f t="shared" si="11"/>
        <v>250060.28052704793</v>
      </c>
      <c r="M66" s="8">
        <f t="shared" si="12"/>
        <v>1</v>
      </c>
      <c r="N66" s="8">
        <f t="shared" si="4"/>
        <v>0</v>
      </c>
      <c r="O66" s="8">
        <f t="shared" si="5"/>
        <v>0</v>
      </c>
    </row>
    <row r="67" spans="1:15" x14ac:dyDescent="0.25">
      <c r="A67" s="8">
        <f t="shared" si="0"/>
        <v>7</v>
      </c>
      <c r="B67" s="26">
        <v>43</v>
      </c>
      <c r="C67" s="41">
        <f t="shared" si="1"/>
        <v>44042</v>
      </c>
      <c r="D67" s="41"/>
      <c r="E67" s="32">
        <f t="shared" si="6"/>
        <v>250060.28052704793</v>
      </c>
      <c r="F67" s="32">
        <f t="shared" si="7"/>
        <v>2718.7224663622005</v>
      </c>
      <c r="G67" s="32">
        <f t="shared" si="2"/>
        <v>1705.7845447059221</v>
      </c>
      <c r="H67" s="32">
        <f t="shared" si="8"/>
        <v>5599.6999087546756</v>
      </c>
      <c r="I67" s="32">
        <f t="shared" si="9"/>
        <v>4424.5070110681227</v>
      </c>
      <c r="J67" s="32">
        <f t="shared" si="3"/>
        <v>800.19289768655335</v>
      </c>
      <c r="K67" s="32">
        <f t="shared" si="10"/>
        <v>375</v>
      </c>
      <c r="L67" s="33">
        <f t="shared" si="11"/>
        <v>247341.55806068573</v>
      </c>
      <c r="M67" s="8">
        <f t="shared" si="12"/>
        <v>2</v>
      </c>
      <c r="N67" s="8">
        <f t="shared" si="4"/>
        <v>0</v>
      </c>
      <c r="O67" s="8">
        <f t="shared" si="5"/>
        <v>1</v>
      </c>
    </row>
    <row r="68" spans="1:15" x14ac:dyDescent="0.25">
      <c r="A68" s="8">
        <f t="shared" si="0"/>
        <v>8</v>
      </c>
      <c r="B68" s="26">
        <v>44</v>
      </c>
      <c r="C68" s="41">
        <f t="shared" si="1"/>
        <v>44073</v>
      </c>
      <c r="D68" s="41"/>
      <c r="E68" s="32">
        <f t="shared" si="6"/>
        <v>247341.55806068573</v>
      </c>
      <c r="F68" s="32">
        <f t="shared" si="7"/>
        <v>-53.881828854596279</v>
      </c>
      <c r="G68" s="32">
        <f t="shared" si="2"/>
        <v>1687.2387974377398</v>
      </c>
      <c r="H68" s="32">
        <f t="shared" si="8"/>
        <v>2799.8499543773378</v>
      </c>
      <c r="I68" s="32">
        <f t="shared" si="9"/>
        <v>1633.3569685831435</v>
      </c>
      <c r="J68" s="32">
        <f t="shared" si="3"/>
        <v>791.49298579419428</v>
      </c>
      <c r="K68" s="32">
        <f t="shared" si="10"/>
        <v>375</v>
      </c>
      <c r="L68" s="33">
        <f t="shared" si="11"/>
        <v>247395.43988954031</v>
      </c>
      <c r="M68" s="8">
        <f t="shared" si="12"/>
        <v>1</v>
      </c>
      <c r="N68" s="8">
        <f t="shared" si="4"/>
        <v>0</v>
      </c>
      <c r="O68" s="8">
        <f t="shared" si="5"/>
        <v>0</v>
      </c>
    </row>
    <row r="69" spans="1:15" x14ac:dyDescent="0.25">
      <c r="A69" s="8">
        <f t="shared" si="0"/>
        <v>9</v>
      </c>
      <c r="B69" s="26">
        <v>45</v>
      </c>
      <c r="C69" s="41">
        <f t="shared" si="1"/>
        <v>44104</v>
      </c>
      <c r="D69" s="41"/>
      <c r="E69" s="32">
        <f t="shared" si="6"/>
        <v>247395.43988954031</v>
      </c>
      <c r="F69" s="32">
        <f t="shared" si="7"/>
        <v>-54.4218052450085</v>
      </c>
      <c r="G69" s="32">
        <f t="shared" si="2"/>
        <v>1687.6063519758175</v>
      </c>
      <c r="H69" s="32">
        <f t="shared" si="8"/>
        <v>2799.8499543773378</v>
      </c>
      <c r="I69" s="32">
        <f t="shared" si="9"/>
        <v>1633.184546730809</v>
      </c>
      <c r="J69" s="32">
        <f t="shared" si="3"/>
        <v>791.66540764652893</v>
      </c>
      <c r="K69" s="32">
        <f t="shared" si="10"/>
        <v>375</v>
      </c>
      <c r="L69" s="33">
        <f t="shared" si="11"/>
        <v>247449.86169478533</v>
      </c>
      <c r="M69" s="8">
        <f t="shared" si="12"/>
        <v>1</v>
      </c>
      <c r="N69" s="8">
        <f t="shared" si="4"/>
        <v>0</v>
      </c>
      <c r="O69" s="8">
        <f t="shared" si="5"/>
        <v>0</v>
      </c>
    </row>
    <row r="70" spans="1:15" x14ac:dyDescent="0.25">
      <c r="A70" s="8">
        <f t="shared" si="0"/>
        <v>10</v>
      </c>
      <c r="B70" s="26">
        <v>46</v>
      </c>
      <c r="C70" s="41">
        <f t="shared" si="1"/>
        <v>44134</v>
      </c>
      <c r="D70" s="41"/>
      <c r="E70" s="32">
        <f t="shared" si="6"/>
        <v>247449.86169478533</v>
      </c>
      <c r="F70" s="32">
        <f t="shared" si="7"/>
        <v>-54.967193005235004</v>
      </c>
      <c r="G70" s="32">
        <f t="shared" si="2"/>
        <v>1687.9775899592598</v>
      </c>
      <c r="H70" s="32">
        <f t="shared" si="8"/>
        <v>2799.8499543773378</v>
      </c>
      <c r="I70" s="32">
        <f t="shared" si="9"/>
        <v>1633.0103969540248</v>
      </c>
      <c r="J70" s="32">
        <f t="shared" si="3"/>
        <v>791.83955742331295</v>
      </c>
      <c r="K70" s="32">
        <f t="shared" si="10"/>
        <v>375</v>
      </c>
      <c r="L70" s="33">
        <f t="shared" si="11"/>
        <v>247504.82888779056</v>
      </c>
      <c r="M70" s="8">
        <f t="shared" si="12"/>
        <v>1</v>
      </c>
      <c r="N70" s="8">
        <f t="shared" si="4"/>
        <v>0</v>
      </c>
      <c r="O70" s="8">
        <f t="shared" si="5"/>
        <v>0</v>
      </c>
    </row>
    <row r="71" spans="1:15" x14ac:dyDescent="0.25">
      <c r="A71" s="8">
        <f t="shared" si="0"/>
        <v>11</v>
      </c>
      <c r="B71" s="26">
        <v>47</v>
      </c>
      <c r="C71" s="41">
        <f t="shared" si="1"/>
        <v>44165</v>
      </c>
      <c r="D71" s="41"/>
      <c r="E71" s="32">
        <f t="shared" si="6"/>
        <v>247504.82888779056</v>
      </c>
      <c r="F71" s="32">
        <f t="shared" si="7"/>
        <v>-55.518046365282544</v>
      </c>
      <c r="G71" s="32">
        <f t="shared" si="2"/>
        <v>1688.3525483016906</v>
      </c>
      <c r="H71" s="32">
        <f t="shared" si="8"/>
        <v>2799.8499543773378</v>
      </c>
      <c r="I71" s="32">
        <f t="shared" si="9"/>
        <v>1632.8345019364081</v>
      </c>
      <c r="J71" s="32">
        <f t="shared" si="3"/>
        <v>792.01545244092972</v>
      </c>
      <c r="K71" s="32">
        <f t="shared" si="10"/>
        <v>375</v>
      </c>
      <c r="L71" s="33">
        <f t="shared" si="11"/>
        <v>247560.34693415585</v>
      </c>
      <c r="M71" s="8">
        <f t="shared" si="12"/>
        <v>1</v>
      </c>
      <c r="N71" s="8">
        <f t="shared" si="4"/>
        <v>0</v>
      </c>
      <c r="O71" s="8">
        <f t="shared" si="5"/>
        <v>0</v>
      </c>
    </row>
    <row r="72" spans="1:15" x14ac:dyDescent="0.25">
      <c r="A72" s="8">
        <f t="shared" si="0"/>
        <v>12</v>
      </c>
      <c r="B72" s="26">
        <v>48</v>
      </c>
      <c r="C72" s="41">
        <f t="shared" si="1"/>
        <v>44195</v>
      </c>
      <c r="D72" s="41"/>
      <c r="E72" s="32">
        <f t="shared" si="6"/>
        <v>247560.34693415585</v>
      </c>
      <c r="F72" s="32">
        <f t="shared" si="7"/>
        <v>2743.7755342787141</v>
      </c>
      <c r="G72" s="32">
        <f t="shared" si="2"/>
        <v>1688.7312642866627</v>
      </c>
      <c r="H72" s="32">
        <f t="shared" si="8"/>
        <v>5599.6999087546756</v>
      </c>
      <c r="I72" s="32">
        <f t="shared" si="9"/>
        <v>4432.5067985653768</v>
      </c>
      <c r="J72" s="32">
        <f t="shared" si="3"/>
        <v>792.19311018929864</v>
      </c>
      <c r="K72" s="32">
        <f t="shared" si="10"/>
        <v>375</v>
      </c>
      <c r="L72" s="33">
        <f t="shared" si="11"/>
        <v>244816.57139987714</v>
      </c>
      <c r="M72" s="8">
        <f t="shared" si="12"/>
        <v>2</v>
      </c>
      <c r="N72" s="8">
        <f t="shared" si="4"/>
        <v>1</v>
      </c>
      <c r="O72" s="8">
        <f t="shared" si="5"/>
        <v>0</v>
      </c>
    </row>
    <row r="73" spans="1:15" x14ac:dyDescent="0.25">
      <c r="A73" s="8">
        <f t="shared" si="0"/>
        <v>1</v>
      </c>
      <c r="B73" s="26">
        <v>49</v>
      </c>
      <c r="C73" s="41">
        <f t="shared" si="1"/>
        <v>44226</v>
      </c>
      <c r="D73" s="41"/>
      <c r="E73" s="32">
        <f t="shared" si="6"/>
        <v>244816.57139987714</v>
      </c>
      <c r="F73" s="32">
        <f t="shared" si="7"/>
        <v>-28.577691784159924</v>
      </c>
      <c r="G73" s="32">
        <f t="shared" si="2"/>
        <v>1670.014617681891</v>
      </c>
      <c r="H73" s="32">
        <f t="shared" si="8"/>
        <v>2799.8499543773378</v>
      </c>
      <c r="I73" s="32">
        <f t="shared" si="9"/>
        <v>1641.436925897731</v>
      </c>
      <c r="J73" s="32">
        <f t="shared" si="3"/>
        <v>783.41302847960674</v>
      </c>
      <c r="K73" s="32">
        <f t="shared" si="10"/>
        <v>375</v>
      </c>
      <c r="L73" s="33">
        <f t="shared" si="11"/>
        <v>244845.1490916613</v>
      </c>
      <c r="M73" s="8">
        <f t="shared" si="12"/>
        <v>1</v>
      </c>
      <c r="N73" s="8">
        <f t="shared" si="4"/>
        <v>0</v>
      </c>
      <c r="O73" s="8">
        <f t="shared" si="5"/>
        <v>0</v>
      </c>
    </row>
    <row r="74" spans="1:15" x14ac:dyDescent="0.25">
      <c r="A74" s="8">
        <f t="shared" si="0"/>
        <v>2</v>
      </c>
      <c r="B74" s="26">
        <v>50</v>
      </c>
      <c r="C74" s="41">
        <f t="shared" si="1"/>
        <v>44255</v>
      </c>
      <c r="D74" s="41"/>
      <c r="E74" s="32">
        <f t="shared" si="6"/>
        <v>244845.1490916613</v>
      </c>
      <c r="F74" s="32">
        <f t="shared" si="7"/>
        <v>-28.864082932789188</v>
      </c>
      <c r="G74" s="32">
        <f t="shared" si="2"/>
        <v>1670.209560216811</v>
      </c>
      <c r="H74" s="32">
        <f t="shared" si="8"/>
        <v>2799.8499543773378</v>
      </c>
      <c r="I74" s="32">
        <f t="shared" si="9"/>
        <v>1641.3454772840219</v>
      </c>
      <c r="J74" s="32">
        <f t="shared" si="3"/>
        <v>783.50447709331604</v>
      </c>
      <c r="K74" s="32">
        <f t="shared" si="10"/>
        <v>375</v>
      </c>
      <c r="L74" s="33">
        <f t="shared" si="11"/>
        <v>244874.01317459409</v>
      </c>
      <c r="M74" s="8">
        <f t="shared" si="12"/>
        <v>1</v>
      </c>
      <c r="N74" s="8">
        <f t="shared" si="4"/>
        <v>0</v>
      </c>
      <c r="O74" s="8">
        <f t="shared" si="5"/>
        <v>0</v>
      </c>
    </row>
    <row r="75" spans="1:15" x14ac:dyDescent="0.25">
      <c r="A75" s="8">
        <f t="shared" si="0"/>
        <v>3</v>
      </c>
      <c r="B75" s="26">
        <v>51</v>
      </c>
      <c r="C75" s="41">
        <f t="shared" si="1"/>
        <v>44285</v>
      </c>
      <c r="D75" s="41"/>
      <c r="E75" s="32">
        <f t="shared" si="6"/>
        <v>244874.01317459409</v>
      </c>
      <c r="F75" s="32">
        <f t="shared" si="7"/>
        <v>-29.153344148414817</v>
      </c>
      <c r="G75" s="32">
        <f t="shared" si="2"/>
        <v>1670.4064563670515</v>
      </c>
      <c r="H75" s="32">
        <f t="shared" si="8"/>
        <v>2799.8499543773378</v>
      </c>
      <c r="I75" s="32">
        <f t="shared" si="9"/>
        <v>1641.2531122186367</v>
      </c>
      <c r="J75" s="32">
        <f t="shared" si="3"/>
        <v>783.59684215870107</v>
      </c>
      <c r="K75" s="32">
        <f t="shared" si="10"/>
        <v>375</v>
      </c>
      <c r="L75" s="33">
        <f t="shared" si="11"/>
        <v>244903.16651874251</v>
      </c>
      <c r="M75" s="8">
        <f t="shared" si="12"/>
        <v>1</v>
      </c>
      <c r="N75" s="8">
        <f t="shared" si="4"/>
        <v>0</v>
      </c>
      <c r="O75" s="8">
        <f t="shared" si="5"/>
        <v>0</v>
      </c>
    </row>
    <row r="76" spans="1:15" x14ac:dyDescent="0.25">
      <c r="A76" s="8">
        <f t="shared" si="0"/>
        <v>4</v>
      </c>
      <c r="B76" s="26">
        <v>52</v>
      </c>
      <c r="C76" s="41">
        <f t="shared" si="1"/>
        <v>44316</v>
      </c>
      <c r="D76" s="41"/>
      <c r="E76" s="32">
        <f t="shared" si="6"/>
        <v>244903.16651874251</v>
      </c>
      <c r="F76" s="32">
        <f t="shared" si="7"/>
        <v>-29.445504193394072</v>
      </c>
      <c r="G76" s="32">
        <f t="shared" si="2"/>
        <v>1670.6053257107558</v>
      </c>
      <c r="H76" s="32">
        <f t="shared" si="8"/>
        <v>2799.8499543773378</v>
      </c>
      <c r="I76" s="32">
        <f t="shared" si="9"/>
        <v>1641.1598215173617</v>
      </c>
      <c r="J76" s="32">
        <f t="shared" si="3"/>
        <v>783.69013285997596</v>
      </c>
      <c r="K76" s="32">
        <f t="shared" si="10"/>
        <v>375</v>
      </c>
      <c r="L76" s="33">
        <f t="shared" si="11"/>
        <v>244932.61202293591</v>
      </c>
      <c r="M76" s="8">
        <f t="shared" si="12"/>
        <v>1</v>
      </c>
      <c r="N76" s="8">
        <f t="shared" si="4"/>
        <v>0</v>
      </c>
      <c r="O76" s="8">
        <f t="shared" si="5"/>
        <v>0</v>
      </c>
    </row>
    <row r="77" spans="1:15" x14ac:dyDescent="0.25">
      <c r="A77" s="8">
        <f t="shared" si="0"/>
        <v>5</v>
      </c>
      <c r="B77" s="26">
        <v>53</v>
      </c>
      <c r="C77" s="41">
        <f t="shared" si="1"/>
        <v>44346</v>
      </c>
      <c r="D77" s="41"/>
      <c r="E77" s="32">
        <f t="shared" si="6"/>
        <v>244932.61202293591</v>
      </c>
      <c r="F77" s="32">
        <f t="shared" si="7"/>
        <v>-29.740592118325367</v>
      </c>
      <c r="G77" s="32">
        <f t="shared" si="2"/>
        <v>1670.8061880222683</v>
      </c>
      <c r="H77" s="32">
        <f t="shared" si="8"/>
        <v>2799.8499543773378</v>
      </c>
      <c r="I77" s="32">
        <f t="shared" si="9"/>
        <v>1641.0655959039429</v>
      </c>
      <c r="J77" s="32">
        <f t="shared" si="3"/>
        <v>783.78435847339483</v>
      </c>
      <c r="K77" s="32">
        <f t="shared" si="10"/>
        <v>375</v>
      </c>
      <c r="L77" s="33">
        <f t="shared" si="11"/>
        <v>244962.35261505423</v>
      </c>
      <c r="M77" s="8">
        <f t="shared" si="12"/>
        <v>1</v>
      </c>
      <c r="N77" s="8">
        <f t="shared" si="4"/>
        <v>0</v>
      </c>
      <c r="O77" s="8">
        <f t="shared" si="5"/>
        <v>0</v>
      </c>
    </row>
    <row r="78" spans="1:15" x14ac:dyDescent="0.25">
      <c r="A78" s="8">
        <f t="shared" si="0"/>
        <v>6</v>
      </c>
      <c r="B78" s="26">
        <v>54</v>
      </c>
      <c r="C78" s="41">
        <f t="shared" si="1"/>
        <v>44377</v>
      </c>
      <c r="D78" s="41"/>
      <c r="E78" s="32">
        <f t="shared" si="6"/>
        <v>244962.35261505423</v>
      </c>
      <c r="F78" s="32">
        <f t="shared" si="7"/>
        <v>-30.03863726493887</v>
      </c>
      <c r="G78" s="32">
        <f t="shared" si="2"/>
        <v>1671.0090632741033</v>
      </c>
      <c r="H78" s="32">
        <f t="shared" si="8"/>
        <v>2799.8499543773378</v>
      </c>
      <c r="I78" s="32">
        <f t="shared" si="9"/>
        <v>1640.9704260091644</v>
      </c>
      <c r="J78" s="32">
        <f t="shared" si="3"/>
        <v>783.87952836817351</v>
      </c>
      <c r="K78" s="32">
        <f t="shared" si="10"/>
        <v>375</v>
      </c>
      <c r="L78" s="33">
        <f t="shared" si="11"/>
        <v>244992.39125231918</v>
      </c>
      <c r="M78" s="8">
        <f t="shared" si="12"/>
        <v>1</v>
      </c>
      <c r="N78" s="8">
        <f t="shared" si="4"/>
        <v>0</v>
      </c>
      <c r="O78" s="8">
        <f t="shared" si="5"/>
        <v>0</v>
      </c>
    </row>
    <row r="79" spans="1:15" x14ac:dyDescent="0.25">
      <c r="A79" s="8">
        <f t="shared" si="0"/>
        <v>7</v>
      </c>
      <c r="B79" s="26">
        <v>55</v>
      </c>
      <c r="C79" s="41">
        <f t="shared" si="1"/>
        <v>44407</v>
      </c>
      <c r="D79" s="41"/>
      <c r="E79" s="32">
        <f t="shared" si="6"/>
        <v>244992.39125231918</v>
      </c>
      <c r="F79" s="32">
        <f t="shared" si="7"/>
        <v>2769.5102851083252</v>
      </c>
      <c r="G79" s="32">
        <f t="shared" si="2"/>
        <v>1671.2139716389288</v>
      </c>
      <c r="H79" s="32">
        <f t="shared" si="8"/>
        <v>5599.6999087546756</v>
      </c>
      <c r="I79" s="32">
        <f t="shared" si="9"/>
        <v>4440.724256747254</v>
      </c>
      <c r="J79" s="32">
        <f t="shared" si="3"/>
        <v>783.97565200742133</v>
      </c>
      <c r="K79" s="32">
        <f t="shared" si="10"/>
        <v>375</v>
      </c>
      <c r="L79" s="33">
        <f t="shared" si="11"/>
        <v>242222.88096721086</v>
      </c>
      <c r="M79" s="8">
        <f t="shared" si="12"/>
        <v>2</v>
      </c>
      <c r="N79" s="8">
        <f t="shared" si="4"/>
        <v>0</v>
      </c>
      <c r="O79" s="8">
        <f t="shared" si="5"/>
        <v>1</v>
      </c>
    </row>
    <row r="80" spans="1:15" x14ac:dyDescent="0.25">
      <c r="A80" s="8">
        <f t="shared" si="0"/>
        <v>8</v>
      </c>
      <c r="B80" s="26">
        <v>56</v>
      </c>
      <c r="C80" s="41">
        <f t="shared" si="1"/>
        <v>44438</v>
      </c>
      <c r="D80" s="41"/>
      <c r="E80" s="32">
        <f t="shared" si="6"/>
        <v>242222.88096721086</v>
      </c>
      <c r="F80" s="32">
        <f t="shared" si="7"/>
        <v>-2.585040319835116</v>
      </c>
      <c r="G80" s="32">
        <f t="shared" si="2"/>
        <v>1652.3217756020981</v>
      </c>
      <c r="H80" s="32">
        <f t="shared" si="8"/>
        <v>2799.8499543773378</v>
      </c>
      <c r="I80" s="32">
        <f t="shared" si="9"/>
        <v>1649.736735282263</v>
      </c>
      <c r="J80" s="32">
        <f t="shared" si="3"/>
        <v>775.11321909507467</v>
      </c>
      <c r="K80" s="32">
        <f t="shared" si="10"/>
        <v>375</v>
      </c>
      <c r="L80" s="33">
        <f t="shared" si="11"/>
        <v>242225.46600753069</v>
      </c>
      <c r="M80" s="8">
        <f t="shared" si="12"/>
        <v>1</v>
      </c>
      <c r="N80" s="8">
        <f t="shared" si="4"/>
        <v>0</v>
      </c>
      <c r="O80" s="8">
        <f t="shared" si="5"/>
        <v>0</v>
      </c>
    </row>
    <row r="81" spans="1:15" x14ac:dyDescent="0.25">
      <c r="A81" s="8">
        <f t="shared" si="0"/>
        <v>9</v>
      </c>
      <c r="B81" s="26">
        <v>57</v>
      </c>
      <c r="C81" s="41">
        <f t="shared" si="1"/>
        <v>44469</v>
      </c>
      <c r="D81" s="41"/>
      <c r="E81" s="32">
        <f t="shared" si="6"/>
        <v>242225.46600753069</v>
      </c>
      <c r="F81" s="32">
        <f t="shared" si="7"/>
        <v>-2.6109462842507583</v>
      </c>
      <c r="G81" s="32">
        <f t="shared" si="2"/>
        <v>1652.3394094374905</v>
      </c>
      <c r="H81" s="32">
        <f t="shared" si="8"/>
        <v>2799.8499543773378</v>
      </c>
      <c r="I81" s="32">
        <f t="shared" si="9"/>
        <v>1649.7284631532398</v>
      </c>
      <c r="J81" s="32">
        <f t="shared" si="3"/>
        <v>775.12149122409812</v>
      </c>
      <c r="K81" s="32">
        <f t="shared" si="10"/>
        <v>375</v>
      </c>
      <c r="L81" s="33">
        <f t="shared" si="11"/>
        <v>242228.07695381495</v>
      </c>
      <c r="M81" s="8">
        <f t="shared" si="12"/>
        <v>1</v>
      </c>
      <c r="N81" s="8">
        <f t="shared" si="4"/>
        <v>0</v>
      </c>
      <c r="O81" s="8">
        <f t="shared" si="5"/>
        <v>0</v>
      </c>
    </row>
    <row r="82" spans="1:15" x14ac:dyDescent="0.25">
      <c r="A82" s="8">
        <f t="shared" si="0"/>
        <v>10</v>
      </c>
      <c r="B82" s="26">
        <v>58</v>
      </c>
      <c r="C82" s="41">
        <f t="shared" si="1"/>
        <v>44499</v>
      </c>
      <c r="D82" s="41"/>
      <c r="E82" s="32">
        <f t="shared" si="6"/>
        <v>242228.07695381495</v>
      </c>
      <c r="F82" s="32">
        <f t="shared" si="7"/>
        <v>-2.6371118651172765</v>
      </c>
      <c r="G82" s="32">
        <f t="shared" si="2"/>
        <v>1652.3572199902474</v>
      </c>
      <c r="H82" s="32">
        <f t="shared" si="8"/>
        <v>2799.8499543773378</v>
      </c>
      <c r="I82" s="32">
        <f t="shared" si="9"/>
        <v>1649.7201081251301</v>
      </c>
      <c r="J82" s="32">
        <f t="shared" si="3"/>
        <v>775.12984625220781</v>
      </c>
      <c r="K82" s="32">
        <f t="shared" si="10"/>
        <v>375</v>
      </c>
      <c r="L82" s="33">
        <f t="shared" si="11"/>
        <v>242230.71406568008</v>
      </c>
      <c r="M82" s="8">
        <f t="shared" si="12"/>
        <v>1</v>
      </c>
      <c r="N82" s="8">
        <f t="shared" si="4"/>
        <v>0</v>
      </c>
      <c r="O82" s="8">
        <f t="shared" si="5"/>
        <v>0</v>
      </c>
    </row>
    <row r="83" spans="1:15" x14ac:dyDescent="0.25">
      <c r="A83" s="8">
        <f t="shared" si="0"/>
        <v>11</v>
      </c>
      <c r="B83" s="26">
        <v>59</v>
      </c>
      <c r="C83" s="41">
        <f t="shared" si="1"/>
        <v>44530</v>
      </c>
      <c r="D83" s="41"/>
      <c r="E83" s="32">
        <f t="shared" si="6"/>
        <v>242230.71406568008</v>
      </c>
      <c r="F83" s="32">
        <f t="shared" si="7"/>
        <v>-2.663539664179325</v>
      </c>
      <c r="G83" s="32">
        <f t="shared" si="2"/>
        <v>1652.3752090313408</v>
      </c>
      <c r="H83" s="32">
        <f t="shared" si="8"/>
        <v>2799.8499543773378</v>
      </c>
      <c r="I83" s="32">
        <f t="shared" si="9"/>
        <v>1649.7116693671614</v>
      </c>
      <c r="J83" s="32">
        <f t="shared" si="3"/>
        <v>775.13828501017622</v>
      </c>
      <c r="K83" s="32">
        <f t="shared" si="10"/>
        <v>375</v>
      </c>
      <c r="L83" s="33">
        <f t="shared" si="11"/>
        <v>242233.37760534426</v>
      </c>
      <c r="M83" s="8">
        <f t="shared" si="12"/>
        <v>1</v>
      </c>
      <c r="N83" s="8">
        <f t="shared" si="4"/>
        <v>0</v>
      </c>
      <c r="O83" s="8">
        <f t="shared" si="5"/>
        <v>0</v>
      </c>
    </row>
    <row r="84" spans="1:15" x14ac:dyDescent="0.25">
      <c r="A84" s="8">
        <f t="shared" si="0"/>
        <v>12</v>
      </c>
      <c r="B84" s="26">
        <v>60</v>
      </c>
      <c r="C84" s="41">
        <f t="shared" si="1"/>
        <v>44560</v>
      </c>
      <c r="D84" s="41"/>
      <c r="E84" s="32">
        <f t="shared" si="6"/>
        <v>242233.37760534426</v>
      </c>
      <c r="F84" s="32">
        <f t="shared" si="7"/>
        <v>2797.1597220680837</v>
      </c>
      <c r="G84" s="32">
        <f t="shared" si="2"/>
        <v>1652.3933783494899</v>
      </c>
      <c r="H84" s="32">
        <f t="shared" si="8"/>
        <v>5599.6999087546756</v>
      </c>
      <c r="I84" s="32">
        <f t="shared" si="9"/>
        <v>4449.5531004175737</v>
      </c>
      <c r="J84" s="32">
        <f t="shared" si="3"/>
        <v>775.14680833710156</v>
      </c>
      <c r="K84" s="32">
        <f t="shared" si="10"/>
        <v>375</v>
      </c>
      <c r="L84" s="33">
        <f t="shared" si="11"/>
        <v>239436.21788327617</v>
      </c>
      <c r="M84" s="8">
        <f t="shared" si="12"/>
        <v>2</v>
      </c>
      <c r="N84" s="8">
        <f t="shared" si="4"/>
        <v>1</v>
      </c>
      <c r="O84" s="8">
        <f t="shared" si="5"/>
        <v>0</v>
      </c>
    </row>
    <row r="85" spans="1:15" x14ac:dyDescent="0.25">
      <c r="A85" s="8">
        <f t="shared" si="0"/>
        <v>1</v>
      </c>
      <c r="B85" s="26">
        <v>61</v>
      </c>
      <c r="C85" s="41">
        <f t="shared" si="1"/>
        <v>44591</v>
      </c>
      <c r="D85" s="41"/>
      <c r="E85" s="32">
        <f t="shared" si="6"/>
        <v>239436.21788327617</v>
      </c>
      <c r="F85" s="32">
        <f t="shared" si="7"/>
        <v>25.341485288988451</v>
      </c>
      <c r="G85" s="32">
        <f t="shared" si="2"/>
        <v>1633.3125718618655</v>
      </c>
      <c r="H85" s="32">
        <f t="shared" si="8"/>
        <v>2799.8499543773378</v>
      </c>
      <c r="I85" s="32">
        <f t="shared" si="9"/>
        <v>1658.654057150854</v>
      </c>
      <c r="J85" s="32">
        <f t="shared" si="3"/>
        <v>766.19589722648368</v>
      </c>
      <c r="K85" s="32">
        <f t="shared" si="10"/>
        <v>375</v>
      </c>
      <c r="L85" s="33">
        <f t="shared" si="11"/>
        <v>239410.87639798719</v>
      </c>
      <c r="M85" s="8">
        <f t="shared" si="12"/>
        <v>1</v>
      </c>
      <c r="N85" s="8">
        <f t="shared" si="4"/>
        <v>0</v>
      </c>
      <c r="O85" s="8">
        <f t="shared" si="5"/>
        <v>0</v>
      </c>
    </row>
    <row r="86" spans="1:15" x14ac:dyDescent="0.25">
      <c r="A86" s="8">
        <f t="shared" si="0"/>
        <v>2</v>
      </c>
      <c r="B86" s="26">
        <v>62</v>
      </c>
      <c r="C86" s="41">
        <f t="shared" si="1"/>
        <v>44620</v>
      </c>
      <c r="D86" s="41"/>
      <c r="E86" s="32">
        <f t="shared" si="6"/>
        <v>239410.87639798719</v>
      </c>
      <c r="F86" s="32">
        <f t="shared" si="7"/>
        <v>25.5954448156956</v>
      </c>
      <c r="G86" s="32">
        <f t="shared" si="2"/>
        <v>1633.1397050880832</v>
      </c>
      <c r="H86" s="32">
        <f t="shared" si="8"/>
        <v>2799.8499543773378</v>
      </c>
      <c r="I86" s="32">
        <f t="shared" si="9"/>
        <v>1658.7351499037788</v>
      </c>
      <c r="J86" s="32">
        <f t="shared" si="3"/>
        <v>766.11480447355893</v>
      </c>
      <c r="K86" s="32">
        <f t="shared" si="10"/>
        <v>375</v>
      </c>
      <c r="L86" s="33">
        <f t="shared" si="11"/>
        <v>239385.28095317149</v>
      </c>
      <c r="M86" s="8">
        <f t="shared" si="12"/>
        <v>1</v>
      </c>
      <c r="N86" s="8">
        <f t="shared" si="4"/>
        <v>0</v>
      </c>
      <c r="O86" s="8">
        <f t="shared" si="5"/>
        <v>0</v>
      </c>
    </row>
    <row r="87" spans="1:15" x14ac:dyDescent="0.25">
      <c r="A87" s="8">
        <f t="shared" si="0"/>
        <v>3</v>
      </c>
      <c r="B87" s="26">
        <v>63</v>
      </c>
      <c r="C87" s="41">
        <f t="shared" si="1"/>
        <v>44650</v>
      </c>
      <c r="D87" s="41"/>
      <c r="E87" s="32">
        <f t="shared" si="6"/>
        <v>239385.28095317149</v>
      </c>
      <c r="F87" s="32">
        <f t="shared" si="7"/>
        <v>25.85194939611506</v>
      </c>
      <c r="G87" s="32">
        <f t="shared" si="2"/>
        <v>1632.965105931074</v>
      </c>
      <c r="H87" s="32">
        <f t="shared" si="8"/>
        <v>2799.8499543773378</v>
      </c>
      <c r="I87" s="32">
        <f t="shared" si="9"/>
        <v>1658.8170553271891</v>
      </c>
      <c r="J87" s="32">
        <f t="shared" si="3"/>
        <v>766.03289905014867</v>
      </c>
      <c r="K87" s="32">
        <f t="shared" si="10"/>
        <v>375</v>
      </c>
      <c r="L87" s="33">
        <f t="shared" si="11"/>
        <v>239359.42900377538</v>
      </c>
      <c r="M87" s="8">
        <f t="shared" si="12"/>
        <v>1</v>
      </c>
      <c r="N87" s="8">
        <f t="shared" si="4"/>
        <v>0</v>
      </c>
      <c r="O87" s="8">
        <f t="shared" si="5"/>
        <v>0</v>
      </c>
    </row>
    <row r="88" spans="1:15" x14ac:dyDescent="0.25">
      <c r="A88" s="8">
        <f t="shared" si="0"/>
        <v>4</v>
      </c>
      <c r="B88" s="26">
        <v>64</v>
      </c>
      <c r="C88" s="41">
        <f t="shared" si="1"/>
        <v>44681</v>
      </c>
      <c r="D88" s="41"/>
      <c r="E88" s="32">
        <f t="shared" si="6"/>
        <v>239359.42900377538</v>
      </c>
      <c r="F88" s="32">
        <f t="shared" si="7"/>
        <v>26.111024535485285</v>
      </c>
      <c r="G88" s="32">
        <f t="shared" si="2"/>
        <v>1632.7887570297712</v>
      </c>
      <c r="H88" s="32">
        <f t="shared" si="8"/>
        <v>2799.8499543773378</v>
      </c>
      <c r="I88" s="32">
        <f t="shared" si="9"/>
        <v>1658.8997815652565</v>
      </c>
      <c r="J88" s="32">
        <f t="shared" si="3"/>
        <v>765.95017281208118</v>
      </c>
      <c r="K88" s="32">
        <f t="shared" si="10"/>
        <v>375</v>
      </c>
      <c r="L88" s="33">
        <f t="shared" si="11"/>
        <v>239333.31797923989</v>
      </c>
      <c r="M88" s="8">
        <f t="shared" si="12"/>
        <v>1</v>
      </c>
      <c r="N88" s="8">
        <f t="shared" si="4"/>
        <v>0</v>
      </c>
      <c r="O88" s="8">
        <f t="shared" si="5"/>
        <v>0</v>
      </c>
    </row>
    <row r="89" spans="1:15" x14ac:dyDescent="0.25">
      <c r="A89" s="8">
        <f t="shared" ref="A89:A152" si="13">+MONTH(C89)</f>
        <v>5</v>
      </c>
      <c r="B89" s="26">
        <v>65</v>
      </c>
      <c r="C89" s="41">
        <f t="shared" si="1"/>
        <v>44711</v>
      </c>
      <c r="D89" s="41"/>
      <c r="E89" s="32">
        <f t="shared" si="6"/>
        <v>239333.31797923989</v>
      </c>
      <c r="F89" s="32">
        <f t="shared" si="7"/>
        <v>26.372695994646392</v>
      </c>
      <c r="G89" s="32">
        <f t="shared" si="2"/>
        <v>1632.6106408491239</v>
      </c>
      <c r="H89" s="32">
        <f t="shared" si="8"/>
        <v>2799.8499543773378</v>
      </c>
      <c r="I89" s="32">
        <f t="shared" si="9"/>
        <v>1658.9833368437703</v>
      </c>
      <c r="J89" s="32">
        <f t="shared" si="3"/>
        <v>765.86661753356759</v>
      </c>
      <c r="K89" s="32">
        <f t="shared" si="10"/>
        <v>375</v>
      </c>
      <c r="L89" s="33">
        <f t="shared" si="11"/>
        <v>239306.94528324524</v>
      </c>
      <c r="M89" s="8">
        <f t="shared" si="12"/>
        <v>1</v>
      </c>
      <c r="N89" s="8">
        <f t="shared" si="4"/>
        <v>0</v>
      </c>
      <c r="O89" s="8">
        <f t="shared" si="5"/>
        <v>0</v>
      </c>
    </row>
    <row r="90" spans="1:15" x14ac:dyDescent="0.25">
      <c r="A90" s="8">
        <f t="shared" si="13"/>
        <v>6</v>
      </c>
      <c r="B90" s="26">
        <v>66</v>
      </c>
      <c r="C90" s="41">
        <f t="shared" ref="C90:C153" si="14">EDATE($C$24,B90)</f>
        <v>44742</v>
      </c>
      <c r="D90" s="41"/>
      <c r="E90" s="32">
        <f t="shared" si="6"/>
        <v>239306.94528324524</v>
      </c>
      <c r="F90" s="32">
        <f t="shared" si="7"/>
        <v>26.636989792599252</v>
      </c>
      <c r="G90" s="32">
        <f t="shared" si="2"/>
        <v>1632.4307396783538</v>
      </c>
      <c r="H90" s="32">
        <f t="shared" si="8"/>
        <v>2799.8499543773378</v>
      </c>
      <c r="I90" s="32">
        <f t="shared" si="9"/>
        <v>1659.0677294709531</v>
      </c>
      <c r="J90" s="32">
        <f t="shared" si="3"/>
        <v>765.78222490638473</v>
      </c>
      <c r="K90" s="32">
        <f t="shared" si="10"/>
        <v>375</v>
      </c>
      <c r="L90" s="33">
        <f t="shared" si="11"/>
        <v>239280.30829345263</v>
      </c>
      <c r="M90" s="8">
        <f t="shared" si="12"/>
        <v>1</v>
      </c>
      <c r="N90" s="8">
        <f t="shared" si="4"/>
        <v>0</v>
      </c>
      <c r="O90" s="8">
        <f t="shared" si="5"/>
        <v>0</v>
      </c>
    </row>
    <row r="91" spans="1:15" x14ac:dyDescent="0.25">
      <c r="A91" s="8">
        <f t="shared" si="13"/>
        <v>7</v>
      </c>
      <c r="B91" s="26">
        <v>67</v>
      </c>
      <c r="C91" s="41">
        <f t="shared" si="14"/>
        <v>44772</v>
      </c>
      <c r="D91" s="41"/>
      <c r="E91" s="32">
        <f t="shared" ref="E91:E154" si="15">L90</f>
        <v>239280.30829345263</v>
      </c>
      <c r="F91" s="32">
        <f t="shared" si="7"/>
        <v>2826.7538865864326</v>
      </c>
      <c r="G91" s="32">
        <f t="shared" ref="G91:G154" si="16">E91*$D$13</f>
        <v>1632.2490356291944</v>
      </c>
      <c r="H91" s="32">
        <f t="shared" si="8"/>
        <v>5599.6999087546756</v>
      </c>
      <c r="I91" s="32">
        <f t="shared" si="9"/>
        <v>4459.0029222156272</v>
      </c>
      <c r="J91" s="32">
        <f t="shared" ref="J91:J154" si="17">($D$18/12)*E91</f>
        <v>765.69698653904834</v>
      </c>
      <c r="K91" s="32">
        <f t="shared" ref="K91:K154" si="18">$D$20*$C$1/12</f>
        <v>375</v>
      </c>
      <c r="L91" s="33">
        <f t="shared" si="11"/>
        <v>236453.5544068662</v>
      </c>
      <c r="M91" s="8">
        <f t="shared" si="12"/>
        <v>2</v>
      </c>
      <c r="N91" s="8">
        <f t="shared" ref="N91:N154" si="19">+IF(A91=12,1,0)</f>
        <v>0</v>
      </c>
      <c r="O91" s="8">
        <f t="shared" ref="O91:O154" si="20">+IF(A91=7,1,0)</f>
        <v>1</v>
      </c>
    </row>
    <row r="92" spans="1:15" x14ac:dyDescent="0.25">
      <c r="A92" s="8">
        <f t="shared" si="13"/>
        <v>8</v>
      </c>
      <c r="B92" s="26">
        <v>68</v>
      </c>
      <c r="C92" s="41">
        <f t="shared" si="14"/>
        <v>44803</v>
      </c>
      <c r="D92" s="41"/>
      <c r="E92" s="32">
        <f t="shared" si="15"/>
        <v>236453.5544068662</v>
      </c>
      <c r="F92" s="32">
        <f t="shared" ref="F92:F155" si="21">I92-G92</f>
        <v>55.232227530729233</v>
      </c>
      <c r="G92" s="32">
        <f t="shared" si="16"/>
        <v>1612.9663527446369</v>
      </c>
      <c r="H92" s="32">
        <f t="shared" ref="H92:H155" si="22">(($K$22+$L$26)/$M$26)*M92</f>
        <v>2799.8499543773378</v>
      </c>
      <c r="I92" s="32">
        <f t="shared" ref="I92:I155" si="23">H92-K92-J92</f>
        <v>1668.1985802753661</v>
      </c>
      <c r="J92" s="32">
        <f t="shared" si="17"/>
        <v>756.65137410197178</v>
      </c>
      <c r="K92" s="32">
        <f t="shared" si="18"/>
        <v>375</v>
      </c>
      <c r="L92" s="33">
        <f t="shared" ref="L92:L155" si="24">E92-F92</f>
        <v>236398.32217933546</v>
      </c>
      <c r="M92" s="8">
        <f t="shared" ref="M92:M155" si="25">1+N92+O92</f>
        <v>1</v>
      </c>
      <c r="N92" s="8">
        <f t="shared" si="19"/>
        <v>0</v>
      </c>
      <c r="O92" s="8">
        <f t="shared" si="20"/>
        <v>0</v>
      </c>
    </row>
    <row r="93" spans="1:15" x14ac:dyDescent="0.25">
      <c r="A93" s="8">
        <f t="shared" si="13"/>
        <v>9</v>
      </c>
      <c r="B93" s="26">
        <v>69</v>
      </c>
      <c r="C93" s="41">
        <f t="shared" si="14"/>
        <v>44834</v>
      </c>
      <c r="D93" s="41"/>
      <c r="E93" s="32">
        <f t="shared" si="15"/>
        <v>236398.32217933546</v>
      </c>
      <c r="F93" s="32">
        <f t="shared" si="21"/>
        <v>55.785736932515647</v>
      </c>
      <c r="G93" s="32">
        <f t="shared" si="16"/>
        <v>1612.5895864709487</v>
      </c>
      <c r="H93" s="32">
        <f t="shared" si="22"/>
        <v>2799.8499543773378</v>
      </c>
      <c r="I93" s="32">
        <f t="shared" si="23"/>
        <v>1668.3753234034643</v>
      </c>
      <c r="J93" s="32">
        <f t="shared" si="17"/>
        <v>756.47463097387345</v>
      </c>
      <c r="K93" s="32">
        <f t="shared" si="18"/>
        <v>375</v>
      </c>
      <c r="L93" s="33">
        <f t="shared" si="24"/>
        <v>236342.53644240295</v>
      </c>
      <c r="M93" s="8">
        <f t="shared" si="25"/>
        <v>1</v>
      </c>
      <c r="N93" s="8">
        <f t="shared" si="19"/>
        <v>0</v>
      </c>
      <c r="O93" s="8">
        <f t="shared" si="20"/>
        <v>0</v>
      </c>
    </row>
    <row r="94" spans="1:15" x14ac:dyDescent="0.25">
      <c r="A94" s="8">
        <f t="shared" si="13"/>
        <v>10</v>
      </c>
      <c r="B94" s="26">
        <v>70</v>
      </c>
      <c r="C94" s="41">
        <f t="shared" si="14"/>
        <v>44864</v>
      </c>
      <c r="D94" s="41"/>
      <c r="E94" s="32">
        <f t="shared" si="15"/>
        <v>236342.53644240295</v>
      </c>
      <c r="F94" s="32">
        <f t="shared" si="21"/>
        <v>56.344793325100227</v>
      </c>
      <c r="G94" s="32">
        <f t="shared" si="16"/>
        <v>1612.2090444365483</v>
      </c>
      <c r="H94" s="32">
        <f t="shared" si="22"/>
        <v>2799.8499543773378</v>
      </c>
      <c r="I94" s="32">
        <f t="shared" si="23"/>
        <v>1668.5538377616485</v>
      </c>
      <c r="J94" s="32">
        <f t="shared" si="17"/>
        <v>756.29611661568936</v>
      </c>
      <c r="K94" s="32">
        <f t="shared" si="18"/>
        <v>375</v>
      </c>
      <c r="L94" s="33">
        <f t="shared" si="24"/>
        <v>236286.19164907787</v>
      </c>
      <c r="M94" s="8">
        <f t="shared" si="25"/>
        <v>1</v>
      </c>
      <c r="N94" s="8">
        <f t="shared" si="19"/>
        <v>0</v>
      </c>
      <c r="O94" s="8">
        <f t="shared" si="20"/>
        <v>0</v>
      </c>
    </row>
    <row r="95" spans="1:15" x14ac:dyDescent="0.25">
      <c r="A95" s="8">
        <f t="shared" si="13"/>
        <v>11</v>
      </c>
      <c r="B95" s="26">
        <v>71</v>
      </c>
      <c r="C95" s="41">
        <f t="shared" si="14"/>
        <v>44895</v>
      </c>
      <c r="D95" s="41"/>
      <c r="E95" s="32">
        <f t="shared" si="15"/>
        <v>236286.19164907787</v>
      </c>
      <c r="F95" s="32">
        <f t="shared" si="21"/>
        <v>56.909452297613825</v>
      </c>
      <c r="G95" s="32">
        <f t="shared" si="16"/>
        <v>1611.8246888026747</v>
      </c>
      <c r="H95" s="32">
        <f t="shared" si="22"/>
        <v>2799.8499543773378</v>
      </c>
      <c r="I95" s="32">
        <f t="shared" si="23"/>
        <v>1668.7341411002885</v>
      </c>
      <c r="J95" s="32">
        <f t="shared" si="17"/>
        <v>756.11581327704914</v>
      </c>
      <c r="K95" s="32">
        <f t="shared" si="18"/>
        <v>375</v>
      </c>
      <c r="L95" s="33">
        <f t="shared" si="24"/>
        <v>236229.28219678026</v>
      </c>
      <c r="M95" s="8">
        <f t="shared" si="25"/>
        <v>1</v>
      </c>
      <c r="N95" s="8">
        <f t="shared" si="19"/>
        <v>0</v>
      </c>
      <c r="O95" s="8">
        <f t="shared" si="20"/>
        <v>0</v>
      </c>
    </row>
    <row r="96" spans="1:15" x14ac:dyDescent="0.25">
      <c r="A96" s="8">
        <f t="shared" si="13"/>
        <v>12</v>
      </c>
      <c r="B96" s="26">
        <v>72</v>
      </c>
      <c r="C96" s="41">
        <f t="shared" si="14"/>
        <v>44925</v>
      </c>
      <c r="D96" s="41"/>
      <c r="E96" s="32">
        <f t="shared" si="15"/>
        <v>236229.28219678026</v>
      </c>
      <c r="F96" s="32">
        <f t="shared" si="21"/>
        <v>2857.3297243736133</v>
      </c>
      <c r="G96" s="32">
        <f t="shared" si="16"/>
        <v>1611.436481351366</v>
      </c>
      <c r="H96" s="32">
        <f t="shared" si="22"/>
        <v>5599.6999087546756</v>
      </c>
      <c r="I96" s="32">
        <f t="shared" si="23"/>
        <v>4468.766205724979</v>
      </c>
      <c r="J96" s="32">
        <f t="shared" si="17"/>
        <v>755.93370302969674</v>
      </c>
      <c r="K96" s="32">
        <f t="shared" si="18"/>
        <v>375</v>
      </c>
      <c r="L96" s="33">
        <f t="shared" si="24"/>
        <v>233371.95247240664</v>
      </c>
      <c r="M96" s="8">
        <f t="shared" si="25"/>
        <v>2</v>
      </c>
      <c r="N96" s="8">
        <f t="shared" si="19"/>
        <v>1</v>
      </c>
      <c r="O96" s="8">
        <f t="shared" si="20"/>
        <v>0</v>
      </c>
    </row>
    <row r="97" spans="1:15" x14ac:dyDescent="0.25">
      <c r="A97" s="8">
        <f t="shared" si="13"/>
        <v>1</v>
      </c>
      <c r="B97" s="26">
        <v>73</v>
      </c>
      <c r="C97" s="41">
        <f t="shared" si="14"/>
        <v>44956</v>
      </c>
      <c r="D97" s="41"/>
      <c r="E97" s="32">
        <f t="shared" si="15"/>
        <v>233371.95247240664</v>
      </c>
      <c r="F97" s="32">
        <f t="shared" si="21"/>
        <v>86.114480873452067</v>
      </c>
      <c r="G97" s="32">
        <f t="shared" si="16"/>
        <v>1591.9452255921847</v>
      </c>
      <c r="H97" s="32">
        <f t="shared" si="22"/>
        <v>2799.8499543773378</v>
      </c>
      <c r="I97" s="32">
        <f t="shared" si="23"/>
        <v>1678.0597064656367</v>
      </c>
      <c r="J97" s="32">
        <f t="shared" si="17"/>
        <v>746.79024791170116</v>
      </c>
      <c r="K97" s="32">
        <f t="shared" si="18"/>
        <v>375</v>
      </c>
      <c r="L97" s="33">
        <f t="shared" si="24"/>
        <v>233285.83799153319</v>
      </c>
      <c r="M97" s="8">
        <f t="shared" si="25"/>
        <v>1</v>
      </c>
      <c r="N97" s="8">
        <f t="shared" si="19"/>
        <v>0</v>
      </c>
      <c r="O97" s="8">
        <f t="shared" si="20"/>
        <v>0</v>
      </c>
    </row>
    <row r="98" spans="1:15" x14ac:dyDescent="0.25">
      <c r="A98" s="8">
        <f t="shared" si="13"/>
        <v>2</v>
      </c>
      <c r="B98" s="26">
        <v>74</v>
      </c>
      <c r="C98" s="41">
        <f t="shared" si="14"/>
        <v>44985</v>
      </c>
      <c r="D98" s="41"/>
      <c r="E98" s="32">
        <f t="shared" si="15"/>
        <v>233285.83799153319</v>
      </c>
      <c r="F98" s="32">
        <f t="shared" si="21"/>
        <v>86.977476572238402</v>
      </c>
      <c r="G98" s="32">
        <f t="shared" si="16"/>
        <v>1591.3577962321931</v>
      </c>
      <c r="H98" s="32">
        <f t="shared" si="22"/>
        <v>2799.8499543773378</v>
      </c>
      <c r="I98" s="32">
        <f t="shared" si="23"/>
        <v>1678.3352728044315</v>
      </c>
      <c r="J98" s="32">
        <f t="shared" si="17"/>
        <v>746.51468157290617</v>
      </c>
      <c r="K98" s="32">
        <f t="shared" si="18"/>
        <v>375</v>
      </c>
      <c r="L98" s="33">
        <f t="shared" si="24"/>
        <v>233198.86051496095</v>
      </c>
      <c r="M98" s="8">
        <f t="shared" si="25"/>
        <v>1</v>
      </c>
      <c r="N98" s="8">
        <f t="shared" si="19"/>
        <v>0</v>
      </c>
      <c r="O98" s="8">
        <f t="shared" si="20"/>
        <v>0</v>
      </c>
    </row>
    <row r="99" spans="1:15" x14ac:dyDescent="0.25">
      <c r="A99" s="8">
        <f t="shared" si="13"/>
        <v>3</v>
      </c>
      <c r="B99" s="26">
        <v>75</v>
      </c>
      <c r="C99" s="41">
        <f t="shared" si="14"/>
        <v>45015</v>
      </c>
      <c r="D99" s="41"/>
      <c r="E99" s="32">
        <f t="shared" si="15"/>
        <v>233198.86051496095</v>
      </c>
      <c r="F99" s="32">
        <f t="shared" si="21"/>
        <v>87.849120776695372</v>
      </c>
      <c r="G99" s="32">
        <f t="shared" si="16"/>
        <v>1590.7644799527675</v>
      </c>
      <c r="H99" s="32">
        <f t="shared" si="22"/>
        <v>2799.8499543773378</v>
      </c>
      <c r="I99" s="32">
        <f t="shared" si="23"/>
        <v>1678.6136007294629</v>
      </c>
      <c r="J99" s="32">
        <f t="shared" si="17"/>
        <v>746.23635364787492</v>
      </c>
      <c r="K99" s="32">
        <f t="shared" si="18"/>
        <v>375</v>
      </c>
      <c r="L99" s="33">
        <f t="shared" si="24"/>
        <v>233111.01139418426</v>
      </c>
      <c r="M99" s="8">
        <f t="shared" si="25"/>
        <v>1</v>
      </c>
      <c r="N99" s="8">
        <f t="shared" si="19"/>
        <v>0</v>
      </c>
      <c r="O99" s="8">
        <f t="shared" si="20"/>
        <v>0</v>
      </c>
    </row>
    <row r="100" spans="1:15" x14ac:dyDescent="0.25">
      <c r="A100" s="8">
        <f t="shared" si="13"/>
        <v>4</v>
      </c>
      <c r="B100" s="26">
        <v>76</v>
      </c>
      <c r="C100" s="41">
        <f t="shared" si="14"/>
        <v>45046</v>
      </c>
      <c r="D100" s="41"/>
      <c r="E100" s="32">
        <f t="shared" si="15"/>
        <v>233111.01139418426</v>
      </c>
      <c r="F100" s="32">
        <f t="shared" si="21"/>
        <v>88.729500157764505</v>
      </c>
      <c r="G100" s="32">
        <f t="shared" si="16"/>
        <v>1590.1652177581836</v>
      </c>
      <c r="H100" s="32">
        <f t="shared" si="22"/>
        <v>2799.8499543773378</v>
      </c>
      <c r="I100" s="32">
        <f t="shared" si="23"/>
        <v>1678.8947179159481</v>
      </c>
      <c r="J100" s="32">
        <f t="shared" si="17"/>
        <v>745.95523646138952</v>
      </c>
      <c r="K100" s="32">
        <f t="shared" si="18"/>
        <v>375</v>
      </c>
      <c r="L100" s="33">
        <f t="shared" si="24"/>
        <v>233022.2818940265</v>
      </c>
      <c r="M100" s="8">
        <f t="shared" si="25"/>
        <v>1</v>
      </c>
      <c r="N100" s="8">
        <f t="shared" si="19"/>
        <v>0</v>
      </c>
      <c r="O100" s="8">
        <f t="shared" si="20"/>
        <v>0</v>
      </c>
    </row>
    <row r="101" spans="1:15" x14ac:dyDescent="0.25">
      <c r="A101" s="8">
        <f t="shared" si="13"/>
        <v>5</v>
      </c>
      <c r="B101" s="26">
        <v>77</v>
      </c>
      <c r="C101" s="41">
        <f t="shared" si="14"/>
        <v>45076</v>
      </c>
      <c r="D101" s="41"/>
      <c r="E101" s="32">
        <f t="shared" si="15"/>
        <v>233022.2818940265</v>
      </c>
      <c r="F101" s="32">
        <f t="shared" si="21"/>
        <v>89.618702254960681</v>
      </c>
      <c r="G101" s="32">
        <f t="shared" si="16"/>
        <v>1589.5599500614924</v>
      </c>
      <c r="H101" s="32">
        <f t="shared" si="22"/>
        <v>2799.8499543773378</v>
      </c>
      <c r="I101" s="32">
        <f t="shared" si="23"/>
        <v>1679.1786523164531</v>
      </c>
      <c r="J101" s="32">
        <f t="shared" si="17"/>
        <v>745.67130206088473</v>
      </c>
      <c r="K101" s="32">
        <f t="shared" si="18"/>
        <v>375</v>
      </c>
      <c r="L101" s="33">
        <f t="shared" si="24"/>
        <v>232932.66319177154</v>
      </c>
      <c r="M101" s="8">
        <f t="shared" si="25"/>
        <v>1</v>
      </c>
      <c r="N101" s="8">
        <f t="shared" si="19"/>
        <v>0</v>
      </c>
      <c r="O101" s="8">
        <f t="shared" si="20"/>
        <v>0</v>
      </c>
    </row>
    <row r="102" spans="1:15" x14ac:dyDescent="0.25">
      <c r="A102" s="8">
        <f t="shared" si="13"/>
        <v>6</v>
      </c>
      <c r="B102" s="26">
        <v>78</v>
      </c>
      <c r="C102" s="41">
        <f t="shared" si="14"/>
        <v>45107</v>
      </c>
      <c r="D102" s="41"/>
      <c r="E102" s="32">
        <f t="shared" si="15"/>
        <v>232932.66319177154</v>
      </c>
      <c r="F102" s="32">
        <f t="shared" si="21"/>
        <v>90.516815485075085</v>
      </c>
      <c r="G102" s="32">
        <f t="shared" si="16"/>
        <v>1588.9486166785939</v>
      </c>
      <c r="H102" s="32">
        <f t="shared" si="22"/>
        <v>2799.8499543773378</v>
      </c>
      <c r="I102" s="32">
        <f t="shared" si="23"/>
        <v>1679.465432163669</v>
      </c>
      <c r="J102" s="32">
        <f t="shared" si="17"/>
        <v>745.3845222136689</v>
      </c>
      <c r="K102" s="32">
        <f t="shared" si="18"/>
        <v>375</v>
      </c>
      <c r="L102" s="33">
        <f t="shared" si="24"/>
        <v>232842.14637628646</v>
      </c>
      <c r="M102" s="8">
        <f t="shared" si="25"/>
        <v>1</v>
      </c>
      <c r="N102" s="8">
        <f t="shared" si="19"/>
        <v>0</v>
      </c>
      <c r="O102" s="8">
        <f t="shared" si="20"/>
        <v>0</v>
      </c>
    </row>
    <row r="103" spans="1:15" x14ac:dyDescent="0.25">
      <c r="A103" s="8">
        <f t="shared" si="13"/>
        <v>7</v>
      </c>
      <c r="B103" s="26">
        <v>79</v>
      </c>
      <c r="C103" s="41">
        <f t="shared" si="14"/>
        <v>45137</v>
      </c>
      <c r="D103" s="41"/>
      <c r="E103" s="32">
        <f t="shared" si="15"/>
        <v>232842.14637628646</v>
      </c>
      <c r="F103" s="32">
        <f t="shared" si="21"/>
        <v>2891.2738835283044</v>
      </c>
      <c r="G103" s="32">
        <f t="shared" si="16"/>
        <v>1588.3311568222543</v>
      </c>
      <c r="H103" s="32">
        <f t="shared" si="22"/>
        <v>5599.6999087546756</v>
      </c>
      <c r="I103" s="32">
        <f t="shared" si="23"/>
        <v>4479.6050403505587</v>
      </c>
      <c r="J103" s="32">
        <f t="shared" si="17"/>
        <v>745.0948684041166</v>
      </c>
      <c r="K103" s="32">
        <f t="shared" si="18"/>
        <v>375</v>
      </c>
      <c r="L103" s="33">
        <f t="shared" si="24"/>
        <v>229950.87249275815</v>
      </c>
      <c r="M103" s="8">
        <f t="shared" si="25"/>
        <v>2</v>
      </c>
      <c r="N103" s="8">
        <f t="shared" si="19"/>
        <v>0</v>
      </c>
      <c r="O103" s="8">
        <f t="shared" si="20"/>
        <v>1</v>
      </c>
    </row>
    <row r="104" spans="1:15" x14ac:dyDescent="0.25">
      <c r="A104" s="8">
        <f t="shared" si="13"/>
        <v>8</v>
      </c>
      <c r="B104" s="26">
        <v>80</v>
      </c>
      <c r="C104" s="41">
        <f t="shared" si="14"/>
        <v>45168</v>
      </c>
      <c r="D104" s="41"/>
      <c r="E104" s="32">
        <f t="shared" si="15"/>
        <v>229950.87249275815</v>
      </c>
      <c r="F104" s="32">
        <f t="shared" si="21"/>
        <v>120.39881119392567</v>
      </c>
      <c r="G104" s="32">
        <f t="shared" si="16"/>
        <v>1568.6083512065861</v>
      </c>
      <c r="H104" s="32">
        <f t="shared" si="22"/>
        <v>2799.8499543773378</v>
      </c>
      <c r="I104" s="32">
        <f t="shared" si="23"/>
        <v>1689.0071624005118</v>
      </c>
      <c r="J104" s="32">
        <f t="shared" si="17"/>
        <v>735.84279197682599</v>
      </c>
      <c r="K104" s="32">
        <f t="shared" si="18"/>
        <v>375</v>
      </c>
      <c r="L104" s="33">
        <f t="shared" si="24"/>
        <v>229830.47368156421</v>
      </c>
      <c r="M104" s="8">
        <f t="shared" si="25"/>
        <v>1</v>
      </c>
      <c r="N104" s="8">
        <f t="shared" si="19"/>
        <v>0</v>
      </c>
      <c r="O104" s="8">
        <f t="shared" si="20"/>
        <v>0</v>
      </c>
    </row>
    <row r="105" spans="1:15" x14ac:dyDescent="0.25">
      <c r="A105" s="8">
        <f t="shared" si="13"/>
        <v>9</v>
      </c>
      <c r="B105" s="26">
        <v>81</v>
      </c>
      <c r="C105" s="41">
        <f t="shared" si="14"/>
        <v>45199</v>
      </c>
      <c r="D105" s="41"/>
      <c r="E105" s="32">
        <f t="shared" si="15"/>
        <v>229830.47368156421</v>
      </c>
      <c r="F105" s="32">
        <f t="shared" si="21"/>
        <v>121.60538708157537</v>
      </c>
      <c r="G105" s="32">
        <f t="shared" si="16"/>
        <v>1567.787051514757</v>
      </c>
      <c r="H105" s="32">
        <f t="shared" si="22"/>
        <v>2799.8499543773378</v>
      </c>
      <c r="I105" s="32">
        <f t="shared" si="23"/>
        <v>1689.3924385963323</v>
      </c>
      <c r="J105" s="32">
        <f t="shared" si="17"/>
        <v>735.45751578100544</v>
      </c>
      <c r="K105" s="32">
        <f t="shared" si="18"/>
        <v>375</v>
      </c>
      <c r="L105" s="33">
        <f t="shared" si="24"/>
        <v>229708.86829448264</v>
      </c>
      <c r="M105" s="8">
        <f t="shared" si="25"/>
        <v>1</v>
      </c>
      <c r="N105" s="8">
        <f t="shared" si="19"/>
        <v>0</v>
      </c>
      <c r="O105" s="8">
        <f t="shared" si="20"/>
        <v>0</v>
      </c>
    </row>
    <row r="106" spans="1:15" x14ac:dyDescent="0.25">
      <c r="A106" s="8">
        <f t="shared" si="13"/>
        <v>10</v>
      </c>
      <c r="B106" s="26">
        <v>82</v>
      </c>
      <c r="C106" s="41">
        <f t="shared" si="14"/>
        <v>45229</v>
      </c>
      <c r="D106" s="41"/>
      <c r="E106" s="32">
        <f t="shared" si="15"/>
        <v>229708.86829448264</v>
      </c>
      <c r="F106" s="32">
        <f t="shared" si="21"/>
        <v>122.82405466147861</v>
      </c>
      <c r="G106" s="32">
        <f t="shared" si="16"/>
        <v>1566.9575211735148</v>
      </c>
      <c r="H106" s="32">
        <f t="shared" si="22"/>
        <v>2799.8499543773378</v>
      </c>
      <c r="I106" s="32">
        <f t="shared" si="23"/>
        <v>1689.7815758349934</v>
      </c>
      <c r="J106" s="32">
        <f t="shared" si="17"/>
        <v>735.06837854234436</v>
      </c>
      <c r="K106" s="32">
        <f t="shared" si="18"/>
        <v>375</v>
      </c>
      <c r="L106" s="33">
        <f t="shared" si="24"/>
        <v>229586.04423982117</v>
      </c>
      <c r="M106" s="8">
        <f t="shared" si="25"/>
        <v>1</v>
      </c>
      <c r="N106" s="8">
        <f t="shared" si="19"/>
        <v>0</v>
      </c>
      <c r="O106" s="8">
        <f t="shared" si="20"/>
        <v>0</v>
      </c>
    </row>
    <row r="107" spans="1:15" x14ac:dyDescent="0.25">
      <c r="A107" s="8">
        <f t="shared" si="13"/>
        <v>11</v>
      </c>
      <c r="B107" s="26">
        <v>83</v>
      </c>
      <c r="C107" s="41">
        <f t="shared" si="14"/>
        <v>45260</v>
      </c>
      <c r="D107" s="41"/>
      <c r="E107" s="32">
        <f t="shared" si="15"/>
        <v>229586.04423982117</v>
      </c>
      <c r="F107" s="32">
        <f t="shared" si="21"/>
        <v>124.05493511044915</v>
      </c>
      <c r="G107" s="32">
        <f t="shared" si="16"/>
        <v>1566.1196776994609</v>
      </c>
      <c r="H107" s="32">
        <f t="shared" si="22"/>
        <v>2799.8499543773378</v>
      </c>
      <c r="I107" s="32">
        <f t="shared" si="23"/>
        <v>1690.1746128099101</v>
      </c>
      <c r="J107" s="32">
        <f t="shared" si="17"/>
        <v>734.67534156742772</v>
      </c>
      <c r="K107" s="32">
        <f t="shared" si="18"/>
        <v>375</v>
      </c>
      <c r="L107" s="33">
        <f t="shared" si="24"/>
        <v>229461.98930471073</v>
      </c>
      <c r="M107" s="8">
        <f t="shared" si="25"/>
        <v>1</v>
      </c>
      <c r="N107" s="8">
        <f t="shared" si="19"/>
        <v>0</v>
      </c>
      <c r="O107" s="8">
        <f t="shared" si="20"/>
        <v>0</v>
      </c>
    </row>
    <row r="108" spans="1:15" x14ac:dyDescent="0.25">
      <c r="A108" s="8">
        <f t="shared" si="13"/>
        <v>12</v>
      </c>
      <c r="B108" s="26">
        <v>84</v>
      </c>
      <c r="C108" s="41">
        <f t="shared" si="14"/>
        <v>45290</v>
      </c>
      <c r="D108" s="41"/>
      <c r="E108" s="32">
        <f t="shared" si="15"/>
        <v>229461.98930471073</v>
      </c>
      <c r="F108" s="32">
        <f t="shared" si="21"/>
        <v>2925.1481051970113</v>
      </c>
      <c r="G108" s="32">
        <f t="shared" si="16"/>
        <v>1565.2734377825902</v>
      </c>
      <c r="H108" s="32">
        <f t="shared" si="22"/>
        <v>5599.6999087546756</v>
      </c>
      <c r="I108" s="32">
        <f t="shared" si="23"/>
        <v>4490.4215429796013</v>
      </c>
      <c r="J108" s="32">
        <f t="shared" si="17"/>
        <v>734.27836577507423</v>
      </c>
      <c r="K108" s="32">
        <f t="shared" si="18"/>
        <v>375</v>
      </c>
      <c r="L108" s="33">
        <f t="shared" si="24"/>
        <v>226536.84119951373</v>
      </c>
      <c r="M108" s="8">
        <f t="shared" si="25"/>
        <v>2</v>
      </c>
      <c r="N108" s="8">
        <f t="shared" si="19"/>
        <v>1</v>
      </c>
      <c r="O108" s="8">
        <f t="shared" si="20"/>
        <v>0</v>
      </c>
    </row>
    <row r="109" spans="1:15" x14ac:dyDescent="0.25">
      <c r="A109" s="8">
        <f t="shared" si="13"/>
        <v>1</v>
      </c>
      <c r="B109" s="26">
        <v>85</v>
      </c>
      <c r="C109" s="41">
        <f t="shared" si="14"/>
        <v>45321</v>
      </c>
      <c r="D109" s="41"/>
      <c r="E109" s="32">
        <f t="shared" si="15"/>
        <v>226536.84119951373</v>
      </c>
      <c r="F109" s="32">
        <f t="shared" si="21"/>
        <v>154.61250315036227</v>
      </c>
      <c r="G109" s="32">
        <f t="shared" si="16"/>
        <v>1545.3195593885316</v>
      </c>
      <c r="H109" s="32">
        <f t="shared" si="22"/>
        <v>2799.8499543773378</v>
      </c>
      <c r="I109" s="32">
        <f t="shared" si="23"/>
        <v>1699.9320625388939</v>
      </c>
      <c r="J109" s="32">
        <f t="shared" si="17"/>
        <v>724.91789183844389</v>
      </c>
      <c r="K109" s="32">
        <f t="shared" si="18"/>
        <v>375</v>
      </c>
      <c r="L109" s="33">
        <f t="shared" si="24"/>
        <v>226382.22869636337</v>
      </c>
      <c r="M109" s="8">
        <f t="shared" si="25"/>
        <v>1</v>
      </c>
      <c r="N109" s="8">
        <f t="shared" si="19"/>
        <v>0</v>
      </c>
      <c r="O109" s="8">
        <f t="shared" si="20"/>
        <v>0</v>
      </c>
    </row>
    <row r="110" spans="1:15" x14ac:dyDescent="0.25">
      <c r="A110" s="8">
        <f t="shared" si="13"/>
        <v>2</v>
      </c>
      <c r="B110" s="26">
        <v>86</v>
      </c>
      <c r="C110" s="41">
        <f t="shared" si="14"/>
        <v>45351</v>
      </c>
      <c r="D110" s="41"/>
      <c r="E110" s="32">
        <f t="shared" si="15"/>
        <v>226382.22869636337</v>
      </c>
      <c r="F110" s="32">
        <f t="shared" si="21"/>
        <v>156.16195132497842</v>
      </c>
      <c r="G110" s="32">
        <f t="shared" si="16"/>
        <v>1544.2648712239966</v>
      </c>
      <c r="H110" s="32">
        <f t="shared" si="22"/>
        <v>2799.8499543773378</v>
      </c>
      <c r="I110" s="32">
        <f t="shared" si="23"/>
        <v>1700.426822548975</v>
      </c>
      <c r="J110" s="32">
        <f t="shared" si="17"/>
        <v>724.42313182836267</v>
      </c>
      <c r="K110" s="32">
        <f t="shared" si="18"/>
        <v>375</v>
      </c>
      <c r="L110" s="33">
        <f t="shared" si="24"/>
        <v>226226.06674503838</v>
      </c>
      <c r="M110" s="8">
        <f t="shared" si="25"/>
        <v>1</v>
      </c>
      <c r="N110" s="8">
        <f t="shared" si="19"/>
        <v>0</v>
      </c>
      <c r="O110" s="8">
        <f t="shared" si="20"/>
        <v>0</v>
      </c>
    </row>
    <row r="111" spans="1:15" x14ac:dyDescent="0.25">
      <c r="A111" s="8">
        <f t="shared" si="13"/>
        <v>3</v>
      </c>
      <c r="B111" s="26">
        <v>87</v>
      </c>
      <c r="C111" s="41">
        <f t="shared" si="14"/>
        <v>45381</v>
      </c>
      <c r="D111" s="41"/>
      <c r="E111" s="32">
        <f t="shared" si="15"/>
        <v>226226.06674503838</v>
      </c>
      <c r="F111" s="32">
        <f t="shared" si="21"/>
        <v>157.72692728419747</v>
      </c>
      <c r="G111" s="32">
        <f t="shared" si="16"/>
        <v>1543.1996135090176</v>
      </c>
      <c r="H111" s="32">
        <f t="shared" si="22"/>
        <v>2799.8499543773378</v>
      </c>
      <c r="I111" s="32">
        <f t="shared" si="23"/>
        <v>1700.9265407932151</v>
      </c>
      <c r="J111" s="32">
        <f t="shared" si="17"/>
        <v>723.92341358412273</v>
      </c>
      <c r="K111" s="32">
        <f t="shared" si="18"/>
        <v>375</v>
      </c>
      <c r="L111" s="33">
        <f t="shared" si="24"/>
        <v>226068.33981775417</v>
      </c>
      <c r="M111" s="8">
        <f t="shared" si="25"/>
        <v>1</v>
      </c>
      <c r="N111" s="8">
        <f t="shared" si="19"/>
        <v>0</v>
      </c>
      <c r="O111" s="8">
        <f t="shared" si="20"/>
        <v>0</v>
      </c>
    </row>
    <row r="112" spans="1:15" x14ac:dyDescent="0.25">
      <c r="A112" s="8">
        <f t="shared" si="13"/>
        <v>4</v>
      </c>
      <c r="B112" s="26">
        <v>88</v>
      </c>
      <c r="C112" s="41">
        <f t="shared" si="14"/>
        <v>45412</v>
      </c>
      <c r="D112" s="41"/>
      <c r="E112" s="32">
        <f t="shared" si="15"/>
        <v>226068.33981775417</v>
      </c>
      <c r="F112" s="32">
        <f t="shared" si="21"/>
        <v>159.30758663960978</v>
      </c>
      <c r="G112" s="32">
        <f t="shared" si="16"/>
        <v>1542.1236803209147</v>
      </c>
      <c r="H112" s="32">
        <f t="shared" si="22"/>
        <v>2799.8499543773378</v>
      </c>
      <c r="I112" s="32">
        <f t="shared" si="23"/>
        <v>1701.4312669605245</v>
      </c>
      <c r="J112" s="32">
        <f t="shared" si="17"/>
        <v>723.41868741681333</v>
      </c>
      <c r="K112" s="32">
        <f t="shared" si="18"/>
        <v>375</v>
      </c>
      <c r="L112" s="33">
        <f t="shared" si="24"/>
        <v>225909.03223111457</v>
      </c>
      <c r="M112" s="8">
        <f t="shared" si="25"/>
        <v>1</v>
      </c>
      <c r="N112" s="8">
        <f t="shared" si="19"/>
        <v>0</v>
      </c>
      <c r="O112" s="8">
        <f t="shared" si="20"/>
        <v>0</v>
      </c>
    </row>
    <row r="113" spans="1:15" x14ac:dyDescent="0.25">
      <c r="A113" s="8">
        <f t="shared" si="13"/>
        <v>5</v>
      </c>
      <c r="B113" s="26">
        <v>89</v>
      </c>
      <c r="C113" s="41">
        <f t="shared" si="14"/>
        <v>45442</v>
      </c>
      <c r="D113" s="41"/>
      <c r="E113" s="32">
        <f t="shared" si="15"/>
        <v>225909.03223111457</v>
      </c>
      <c r="F113" s="32">
        <f t="shared" si="21"/>
        <v>160.904086562266</v>
      </c>
      <c r="G113" s="32">
        <f t="shared" si="16"/>
        <v>1541.0369646755053</v>
      </c>
      <c r="H113" s="32">
        <f t="shared" si="22"/>
        <v>2799.8499543773378</v>
      </c>
      <c r="I113" s="32">
        <f t="shared" si="23"/>
        <v>1701.9410512377713</v>
      </c>
      <c r="J113" s="32">
        <f t="shared" si="17"/>
        <v>722.90890313956652</v>
      </c>
      <c r="K113" s="32">
        <f t="shared" si="18"/>
        <v>375</v>
      </c>
      <c r="L113" s="33">
        <f t="shared" si="24"/>
        <v>225748.12814455232</v>
      </c>
      <c r="M113" s="8">
        <f t="shared" si="25"/>
        <v>1</v>
      </c>
      <c r="N113" s="8">
        <f t="shared" si="19"/>
        <v>0</v>
      </c>
      <c r="O113" s="8">
        <f t="shared" si="20"/>
        <v>0</v>
      </c>
    </row>
    <row r="114" spans="1:15" x14ac:dyDescent="0.25">
      <c r="A114" s="8">
        <f t="shared" si="13"/>
        <v>6</v>
      </c>
      <c r="B114" s="26">
        <v>90</v>
      </c>
      <c r="C114" s="41">
        <f t="shared" si="14"/>
        <v>45473</v>
      </c>
      <c r="D114" s="41"/>
      <c r="E114" s="32">
        <f t="shared" si="15"/>
        <v>225748.12814455232</v>
      </c>
      <c r="F114" s="32">
        <f t="shared" si="21"/>
        <v>162.51658579830587</v>
      </c>
      <c r="G114" s="32">
        <f t="shared" si="16"/>
        <v>1539.9393585164646</v>
      </c>
      <c r="H114" s="32">
        <f t="shared" si="22"/>
        <v>2799.8499543773378</v>
      </c>
      <c r="I114" s="32">
        <f t="shared" si="23"/>
        <v>1702.4559443147705</v>
      </c>
      <c r="J114" s="32">
        <f t="shared" si="17"/>
        <v>722.3940100625673</v>
      </c>
      <c r="K114" s="32">
        <f t="shared" si="18"/>
        <v>375</v>
      </c>
      <c r="L114" s="33">
        <f t="shared" si="24"/>
        <v>225585.61155875403</v>
      </c>
      <c r="M114" s="8">
        <f t="shared" si="25"/>
        <v>1</v>
      </c>
      <c r="N114" s="8">
        <f t="shared" si="19"/>
        <v>0</v>
      </c>
      <c r="O114" s="8">
        <f t="shared" si="20"/>
        <v>0</v>
      </c>
    </row>
    <row r="115" spans="1:15" x14ac:dyDescent="0.25">
      <c r="A115" s="8">
        <f t="shared" si="13"/>
        <v>7</v>
      </c>
      <c r="B115" s="26">
        <v>91</v>
      </c>
      <c r="C115" s="41">
        <f t="shared" si="14"/>
        <v>45503</v>
      </c>
      <c r="D115" s="41"/>
      <c r="E115" s="32">
        <f t="shared" si="15"/>
        <v>225585.61155875403</v>
      </c>
      <c r="F115" s="32">
        <f t="shared" si="21"/>
        <v>2963.9951990620802</v>
      </c>
      <c r="G115" s="32">
        <f t="shared" si="16"/>
        <v>1538.8307527045827</v>
      </c>
      <c r="H115" s="32">
        <f t="shared" si="22"/>
        <v>5599.6999087546756</v>
      </c>
      <c r="I115" s="32">
        <f t="shared" si="23"/>
        <v>4502.8259517666629</v>
      </c>
      <c r="J115" s="32">
        <f t="shared" si="17"/>
        <v>721.87395698801276</v>
      </c>
      <c r="K115" s="32">
        <f t="shared" si="18"/>
        <v>375</v>
      </c>
      <c r="L115" s="33">
        <f t="shared" si="24"/>
        <v>222621.61635969195</v>
      </c>
      <c r="M115" s="8">
        <f t="shared" si="25"/>
        <v>2</v>
      </c>
      <c r="N115" s="8">
        <f t="shared" si="19"/>
        <v>0</v>
      </c>
      <c r="O115" s="8">
        <f t="shared" si="20"/>
        <v>1</v>
      </c>
    </row>
    <row r="116" spans="1:15" x14ac:dyDescent="0.25">
      <c r="A116" s="8">
        <f t="shared" si="13"/>
        <v>8</v>
      </c>
      <c r="B116" s="26">
        <v>92</v>
      </c>
      <c r="C116" s="41">
        <f t="shared" si="14"/>
        <v>45534</v>
      </c>
      <c r="D116" s="41"/>
      <c r="E116" s="32">
        <f t="shared" si="15"/>
        <v>222621.61635969195</v>
      </c>
      <c r="F116" s="32">
        <f t="shared" si="21"/>
        <v>193.84890290888688</v>
      </c>
      <c r="G116" s="32">
        <f t="shared" si="16"/>
        <v>1518.6118791174367</v>
      </c>
      <c r="H116" s="32">
        <f t="shared" si="22"/>
        <v>2799.8499543773378</v>
      </c>
      <c r="I116" s="32">
        <f t="shared" si="23"/>
        <v>1712.4607820263236</v>
      </c>
      <c r="J116" s="32">
        <f t="shared" si="17"/>
        <v>712.38917235101417</v>
      </c>
      <c r="K116" s="32">
        <f t="shared" si="18"/>
        <v>375</v>
      </c>
      <c r="L116" s="33">
        <f t="shared" si="24"/>
        <v>222427.76745678307</v>
      </c>
      <c r="M116" s="8">
        <f t="shared" si="25"/>
        <v>1</v>
      </c>
      <c r="N116" s="8">
        <f t="shared" si="19"/>
        <v>0</v>
      </c>
      <c r="O116" s="8">
        <f t="shared" si="20"/>
        <v>0</v>
      </c>
    </row>
    <row r="117" spans="1:15" x14ac:dyDescent="0.25">
      <c r="A117" s="8">
        <f t="shared" si="13"/>
        <v>9</v>
      </c>
      <c r="B117" s="26">
        <v>93</v>
      </c>
      <c r="C117" s="41">
        <f t="shared" si="14"/>
        <v>45565</v>
      </c>
      <c r="D117" s="41"/>
      <c r="E117" s="32">
        <f t="shared" si="15"/>
        <v>222427.76745678307</v>
      </c>
      <c r="F117" s="32">
        <f t="shared" si="21"/>
        <v>195.7915584033874</v>
      </c>
      <c r="G117" s="32">
        <f t="shared" si="16"/>
        <v>1517.2895401122446</v>
      </c>
      <c r="H117" s="32">
        <f t="shared" si="22"/>
        <v>2799.8499543773378</v>
      </c>
      <c r="I117" s="32">
        <f t="shared" si="23"/>
        <v>1713.081098515632</v>
      </c>
      <c r="J117" s="32">
        <f t="shared" si="17"/>
        <v>711.76885586170579</v>
      </c>
      <c r="K117" s="32">
        <f t="shared" si="18"/>
        <v>375</v>
      </c>
      <c r="L117" s="33">
        <f t="shared" si="24"/>
        <v>222231.97589837969</v>
      </c>
      <c r="M117" s="8">
        <f t="shared" si="25"/>
        <v>1</v>
      </c>
      <c r="N117" s="8">
        <f t="shared" si="19"/>
        <v>0</v>
      </c>
      <c r="O117" s="8">
        <f t="shared" si="20"/>
        <v>0</v>
      </c>
    </row>
    <row r="118" spans="1:15" x14ac:dyDescent="0.25">
      <c r="A118" s="8">
        <f t="shared" si="13"/>
        <v>10</v>
      </c>
      <c r="B118" s="26">
        <v>94</v>
      </c>
      <c r="C118" s="41">
        <f t="shared" si="14"/>
        <v>45595</v>
      </c>
      <c r="D118" s="41"/>
      <c r="E118" s="32">
        <f t="shared" si="15"/>
        <v>222231.97589837969</v>
      </c>
      <c r="F118" s="32">
        <f t="shared" si="21"/>
        <v>197.75368220703831</v>
      </c>
      <c r="G118" s="32">
        <f t="shared" si="16"/>
        <v>1515.9539492954846</v>
      </c>
      <c r="H118" s="32">
        <f t="shared" si="22"/>
        <v>2799.8499543773378</v>
      </c>
      <c r="I118" s="32">
        <f t="shared" si="23"/>
        <v>1713.7076315025229</v>
      </c>
      <c r="J118" s="32">
        <f t="shared" si="17"/>
        <v>711.14232287481491</v>
      </c>
      <c r="K118" s="32">
        <f t="shared" si="18"/>
        <v>375</v>
      </c>
      <c r="L118" s="33">
        <f t="shared" si="24"/>
        <v>222034.22221617267</v>
      </c>
      <c r="M118" s="8">
        <f t="shared" si="25"/>
        <v>1</v>
      </c>
      <c r="N118" s="8">
        <f t="shared" si="19"/>
        <v>0</v>
      </c>
      <c r="O118" s="8">
        <f t="shared" si="20"/>
        <v>0</v>
      </c>
    </row>
    <row r="119" spans="1:15" x14ac:dyDescent="0.25">
      <c r="A119" s="8">
        <f t="shared" si="13"/>
        <v>11</v>
      </c>
      <c r="B119" s="26">
        <v>95</v>
      </c>
      <c r="C119" s="41">
        <f t="shared" si="14"/>
        <v>45626</v>
      </c>
      <c r="D119" s="41"/>
      <c r="E119" s="32">
        <f t="shared" si="15"/>
        <v>222034.22221617267</v>
      </c>
      <c r="F119" s="32">
        <f t="shared" si="21"/>
        <v>199.73546942137045</v>
      </c>
      <c r="G119" s="32">
        <f t="shared" si="16"/>
        <v>1514.6049738642148</v>
      </c>
      <c r="H119" s="32">
        <f t="shared" si="22"/>
        <v>2799.8499543773378</v>
      </c>
      <c r="I119" s="32">
        <f t="shared" si="23"/>
        <v>1714.3404432855853</v>
      </c>
      <c r="J119" s="32">
        <f t="shared" si="17"/>
        <v>710.50951109175253</v>
      </c>
      <c r="K119" s="32">
        <f t="shared" si="18"/>
        <v>375</v>
      </c>
      <c r="L119" s="33">
        <f t="shared" si="24"/>
        <v>221834.4867467513</v>
      </c>
      <c r="M119" s="8">
        <f t="shared" si="25"/>
        <v>1</v>
      </c>
      <c r="N119" s="8">
        <f t="shared" si="19"/>
        <v>0</v>
      </c>
      <c r="O119" s="8">
        <f t="shared" si="20"/>
        <v>0</v>
      </c>
    </row>
    <row r="120" spans="1:15" x14ac:dyDescent="0.25">
      <c r="A120" s="8">
        <f t="shared" si="13"/>
        <v>12</v>
      </c>
      <c r="B120" s="26">
        <v>96</v>
      </c>
      <c r="C120" s="41">
        <f t="shared" si="14"/>
        <v>45656</v>
      </c>
      <c r="D120" s="41"/>
      <c r="E120" s="32">
        <f t="shared" si="15"/>
        <v>221834.4867467513</v>
      </c>
      <c r="F120" s="32">
        <f t="shared" si="21"/>
        <v>3001.5870714804614</v>
      </c>
      <c r="G120" s="32">
        <f t="shared" si="16"/>
        <v>1513.2424796846096</v>
      </c>
      <c r="H120" s="32">
        <f t="shared" si="22"/>
        <v>5599.6999087546756</v>
      </c>
      <c r="I120" s="32">
        <f t="shared" si="23"/>
        <v>4514.8295511650713</v>
      </c>
      <c r="J120" s="32">
        <f t="shared" si="17"/>
        <v>709.87035758960405</v>
      </c>
      <c r="K120" s="32">
        <f t="shared" si="18"/>
        <v>375</v>
      </c>
      <c r="L120" s="33">
        <f t="shared" si="24"/>
        <v>218832.89967527083</v>
      </c>
      <c r="M120" s="8">
        <f t="shared" si="25"/>
        <v>2</v>
      </c>
      <c r="N120" s="8">
        <f t="shared" si="19"/>
        <v>1</v>
      </c>
      <c r="O120" s="8">
        <f t="shared" si="20"/>
        <v>0</v>
      </c>
    </row>
    <row r="121" spans="1:15" x14ac:dyDescent="0.25">
      <c r="A121" s="8">
        <f t="shared" si="13"/>
        <v>1</v>
      </c>
      <c r="B121" s="26">
        <v>97</v>
      </c>
      <c r="C121" s="41">
        <f t="shared" si="14"/>
        <v>45687</v>
      </c>
      <c r="D121" s="41"/>
      <c r="E121" s="32">
        <f t="shared" si="15"/>
        <v>218832.89967527083</v>
      </c>
      <c r="F121" s="32">
        <f t="shared" si="21"/>
        <v>231.81750202732383</v>
      </c>
      <c r="G121" s="32">
        <f t="shared" si="16"/>
        <v>1492.7671733891475</v>
      </c>
      <c r="H121" s="32">
        <f t="shared" si="22"/>
        <v>2799.8499543773378</v>
      </c>
      <c r="I121" s="32">
        <f t="shared" si="23"/>
        <v>1724.5846754164713</v>
      </c>
      <c r="J121" s="32">
        <f t="shared" si="17"/>
        <v>700.26527896086657</v>
      </c>
      <c r="K121" s="32">
        <f t="shared" si="18"/>
        <v>375</v>
      </c>
      <c r="L121" s="33">
        <f t="shared" si="24"/>
        <v>218601.08217324351</v>
      </c>
      <c r="M121" s="8">
        <f t="shared" si="25"/>
        <v>1</v>
      </c>
      <c r="N121" s="8">
        <f t="shared" si="19"/>
        <v>0</v>
      </c>
      <c r="O121" s="8">
        <f t="shared" si="20"/>
        <v>0</v>
      </c>
    </row>
    <row r="122" spans="1:15" x14ac:dyDescent="0.25">
      <c r="A122" s="8">
        <f t="shared" si="13"/>
        <v>2</v>
      </c>
      <c r="B122" s="26">
        <v>98</v>
      </c>
      <c r="C122" s="41">
        <f t="shared" si="14"/>
        <v>45716</v>
      </c>
      <c r="D122" s="41"/>
      <c r="E122" s="32">
        <f t="shared" si="15"/>
        <v>218601.08217324351</v>
      </c>
      <c r="F122" s="32">
        <f t="shared" si="21"/>
        <v>234.1406595860044</v>
      </c>
      <c r="G122" s="32">
        <f t="shared" si="16"/>
        <v>1491.1858318369541</v>
      </c>
      <c r="H122" s="32">
        <f t="shared" si="22"/>
        <v>2799.8499543773378</v>
      </c>
      <c r="I122" s="32">
        <f t="shared" si="23"/>
        <v>1725.3264914229585</v>
      </c>
      <c r="J122" s="32">
        <f t="shared" si="17"/>
        <v>699.52346295437917</v>
      </c>
      <c r="K122" s="32">
        <f t="shared" si="18"/>
        <v>375</v>
      </c>
      <c r="L122" s="33">
        <f t="shared" si="24"/>
        <v>218366.94151365751</v>
      </c>
      <c r="M122" s="8">
        <f t="shared" si="25"/>
        <v>1</v>
      </c>
      <c r="N122" s="8">
        <f t="shared" si="19"/>
        <v>0</v>
      </c>
      <c r="O122" s="8">
        <f t="shared" si="20"/>
        <v>0</v>
      </c>
    </row>
    <row r="123" spans="1:15" x14ac:dyDescent="0.25">
      <c r="A123" s="8">
        <f t="shared" si="13"/>
        <v>3</v>
      </c>
      <c r="B123" s="26">
        <v>99</v>
      </c>
      <c r="C123" s="41">
        <f t="shared" si="14"/>
        <v>45746</v>
      </c>
      <c r="D123" s="41"/>
      <c r="E123" s="32">
        <f t="shared" si="15"/>
        <v>218366.94151365751</v>
      </c>
      <c r="F123" s="32">
        <f t="shared" si="21"/>
        <v>236.48709865274759</v>
      </c>
      <c r="G123" s="32">
        <f t="shared" si="16"/>
        <v>1489.5886428808863</v>
      </c>
      <c r="H123" s="32">
        <f t="shared" si="22"/>
        <v>2799.8499543773378</v>
      </c>
      <c r="I123" s="32">
        <f t="shared" si="23"/>
        <v>1726.0757415336338</v>
      </c>
      <c r="J123" s="32">
        <f t="shared" si="17"/>
        <v>698.77421284370394</v>
      </c>
      <c r="K123" s="32">
        <f t="shared" si="18"/>
        <v>375</v>
      </c>
      <c r="L123" s="33">
        <f t="shared" si="24"/>
        <v>218130.45441500476</v>
      </c>
      <c r="M123" s="8">
        <f t="shared" si="25"/>
        <v>1</v>
      </c>
      <c r="N123" s="8">
        <f t="shared" si="19"/>
        <v>0</v>
      </c>
      <c r="O123" s="8">
        <f t="shared" si="20"/>
        <v>0</v>
      </c>
    </row>
    <row r="124" spans="1:15" x14ac:dyDescent="0.25">
      <c r="A124" s="8">
        <f t="shared" si="13"/>
        <v>4</v>
      </c>
      <c r="B124" s="26">
        <v>100</v>
      </c>
      <c r="C124" s="41">
        <f t="shared" si="14"/>
        <v>45777</v>
      </c>
      <c r="D124" s="41"/>
      <c r="E124" s="32">
        <f t="shared" si="15"/>
        <v>218130.45441500476</v>
      </c>
      <c r="F124" s="32">
        <f t="shared" si="21"/>
        <v>238.85705254303161</v>
      </c>
      <c r="G124" s="32">
        <f t="shared" si="16"/>
        <v>1487.9754477062909</v>
      </c>
      <c r="H124" s="32">
        <f t="shared" si="22"/>
        <v>2799.8499543773378</v>
      </c>
      <c r="I124" s="32">
        <f t="shared" si="23"/>
        <v>1726.8325002493225</v>
      </c>
      <c r="J124" s="32">
        <f t="shared" si="17"/>
        <v>698.01745412801517</v>
      </c>
      <c r="K124" s="32">
        <f t="shared" si="18"/>
        <v>375</v>
      </c>
      <c r="L124" s="33">
        <f t="shared" si="24"/>
        <v>217891.59736246173</v>
      </c>
      <c r="M124" s="8">
        <f t="shared" si="25"/>
        <v>1</v>
      </c>
      <c r="N124" s="8">
        <f t="shared" si="19"/>
        <v>0</v>
      </c>
      <c r="O124" s="8">
        <f t="shared" si="20"/>
        <v>0</v>
      </c>
    </row>
    <row r="125" spans="1:15" x14ac:dyDescent="0.25">
      <c r="A125" s="8">
        <f t="shared" si="13"/>
        <v>5</v>
      </c>
      <c r="B125" s="26">
        <v>101</v>
      </c>
      <c r="C125" s="41">
        <f t="shared" si="14"/>
        <v>45807</v>
      </c>
      <c r="D125" s="41"/>
      <c r="E125" s="32">
        <f t="shared" si="15"/>
        <v>217891.59736246173</v>
      </c>
      <c r="F125" s="32">
        <f t="shared" si="21"/>
        <v>241.25075691050483</v>
      </c>
      <c r="G125" s="32">
        <f t="shared" si="16"/>
        <v>1486.3460859069553</v>
      </c>
      <c r="H125" s="32">
        <f t="shared" si="22"/>
        <v>2799.8499543773378</v>
      </c>
      <c r="I125" s="32">
        <f t="shared" si="23"/>
        <v>1727.5968428174601</v>
      </c>
      <c r="J125" s="32">
        <f t="shared" si="17"/>
        <v>697.25311155987754</v>
      </c>
      <c r="K125" s="32">
        <f t="shared" si="18"/>
        <v>375</v>
      </c>
      <c r="L125" s="33">
        <f t="shared" si="24"/>
        <v>217650.34660555123</v>
      </c>
      <c r="M125" s="8">
        <f t="shared" si="25"/>
        <v>1</v>
      </c>
      <c r="N125" s="8">
        <f t="shared" si="19"/>
        <v>0</v>
      </c>
      <c r="O125" s="8">
        <f t="shared" si="20"/>
        <v>0</v>
      </c>
    </row>
    <row r="126" spans="1:15" x14ac:dyDescent="0.25">
      <c r="A126" s="8">
        <f t="shared" si="13"/>
        <v>6</v>
      </c>
      <c r="B126" s="26">
        <v>102</v>
      </c>
      <c r="C126" s="41">
        <f t="shared" si="14"/>
        <v>45838</v>
      </c>
      <c r="D126" s="41"/>
      <c r="E126" s="32">
        <f t="shared" si="15"/>
        <v>217650.34660555123</v>
      </c>
      <c r="F126" s="32">
        <f t="shared" si="21"/>
        <v>243.66844977041728</v>
      </c>
      <c r="G126" s="32">
        <f t="shared" si="16"/>
        <v>1484.7003954691568</v>
      </c>
      <c r="H126" s="32">
        <f t="shared" si="22"/>
        <v>2799.8499543773378</v>
      </c>
      <c r="I126" s="32">
        <f t="shared" si="23"/>
        <v>1728.3688452395741</v>
      </c>
      <c r="J126" s="32">
        <f t="shared" si="17"/>
        <v>696.48110913776384</v>
      </c>
      <c r="K126" s="32">
        <f t="shared" si="18"/>
        <v>375</v>
      </c>
      <c r="L126" s="33">
        <f t="shared" si="24"/>
        <v>217406.6781557808</v>
      </c>
      <c r="M126" s="8">
        <f t="shared" si="25"/>
        <v>1</v>
      </c>
      <c r="N126" s="8">
        <f t="shared" si="19"/>
        <v>0</v>
      </c>
      <c r="O126" s="8">
        <f t="shared" si="20"/>
        <v>0</v>
      </c>
    </row>
    <row r="127" spans="1:15" x14ac:dyDescent="0.25">
      <c r="A127" s="8">
        <f t="shared" si="13"/>
        <v>7</v>
      </c>
      <c r="B127" s="26">
        <v>103</v>
      </c>
      <c r="C127" s="41">
        <f t="shared" si="14"/>
        <v>45868</v>
      </c>
      <c r="D127" s="41"/>
      <c r="E127" s="32">
        <f t="shared" si="15"/>
        <v>217406.6781557808</v>
      </c>
      <c r="F127" s="32">
        <f t="shared" si="21"/>
        <v>3045.960325900623</v>
      </c>
      <c r="G127" s="32">
        <f t="shared" si="16"/>
        <v>1483.0382127555536</v>
      </c>
      <c r="H127" s="32">
        <f t="shared" si="22"/>
        <v>5599.6999087546756</v>
      </c>
      <c r="I127" s="32">
        <f t="shared" si="23"/>
        <v>4528.9985386561766</v>
      </c>
      <c r="J127" s="32">
        <f t="shared" si="17"/>
        <v>695.7013700984985</v>
      </c>
      <c r="K127" s="32">
        <f t="shared" si="18"/>
        <v>375</v>
      </c>
      <c r="L127" s="33">
        <f t="shared" si="24"/>
        <v>214360.71782988019</v>
      </c>
      <c r="M127" s="8">
        <f t="shared" si="25"/>
        <v>2</v>
      </c>
      <c r="N127" s="8">
        <f t="shared" si="19"/>
        <v>0</v>
      </c>
      <c r="O127" s="8">
        <f t="shared" si="20"/>
        <v>1</v>
      </c>
    </row>
    <row r="128" spans="1:15" x14ac:dyDescent="0.25">
      <c r="A128" s="8">
        <f t="shared" si="13"/>
        <v>8</v>
      </c>
      <c r="B128" s="26">
        <v>104</v>
      </c>
      <c r="C128" s="41">
        <f t="shared" si="14"/>
        <v>45899</v>
      </c>
      <c r="D128" s="41"/>
      <c r="E128" s="32">
        <f t="shared" si="15"/>
        <v>214360.71782988019</v>
      </c>
      <c r="F128" s="32">
        <f t="shared" si="21"/>
        <v>276.63544272228296</v>
      </c>
      <c r="G128" s="32">
        <f t="shared" si="16"/>
        <v>1462.2602145994383</v>
      </c>
      <c r="H128" s="32">
        <f t="shared" si="22"/>
        <v>2799.8499543773378</v>
      </c>
      <c r="I128" s="32">
        <f t="shared" si="23"/>
        <v>1738.8956573217213</v>
      </c>
      <c r="J128" s="32">
        <f t="shared" si="17"/>
        <v>685.95429705561651</v>
      </c>
      <c r="K128" s="32">
        <f t="shared" si="18"/>
        <v>375</v>
      </c>
      <c r="L128" s="33">
        <f t="shared" si="24"/>
        <v>214084.08238715792</v>
      </c>
      <c r="M128" s="8">
        <f t="shared" si="25"/>
        <v>1</v>
      </c>
      <c r="N128" s="8">
        <f t="shared" si="19"/>
        <v>0</v>
      </c>
      <c r="O128" s="8">
        <f t="shared" si="20"/>
        <v>0</v>
      </c>
    </row>
    <row r="129" spans="1:15" x14ac:dyDescent="0.25">
      <c r="A129" s="8">
        <f t="shared" si="13"/>
        <v>9</v>
      </c>
      <c r="B129" s="26">
        <v>105</v>
      </c>
      <c r="C129" s="41">
        <f t="shared" si="14"/>
        <v>45930</v>
      </c>
      <c r="D129" s="41"/>
      <c r="E129" s="32">
        <f t="shared" si="15"/>
        <v>214084.08238715792</v>
      </c>
      <c r="F129" s="32">
        <f t="shared" si="21"/>
        <v>279.40774297631401</v>
      </c>
      <c r="G129" s="32">
        <f t="shared" si="16"/>
        <v>1460.3731477621184</v>
      </c>
      <c r="H129" s="32">
        <f t="shared" si="22"/>
        <v>2799.8499543773378</v>
      </c>
      <c r="I129" s="32">
        <f t="shared" si="23"/>
        <v>1739.7808907384324</v>
      </c>
      <c r="J129" s="32">
        <f t="shared" si="17"/>
        <v>685.06906363890528</v>
      </c>
      <c r="K129" s="32">
        <f t="shared" si="18"/>
        <v>375</v>
      </c>
      <c r="L129" s="33">
        <f t="shared" si="24"/>
        <v>213804.67464418159</v>
      </c>
      <c r="M129" s="8">
        <f t="shared" si="25"/>
        <v>1</v>
      </c>
      <c r="N129" s="8">
        <f t="shared" si="19"/>
        <v>0</v>
      </c>
      <c r="O129" s="8">
        <f t="shared" si="20"/>
        <v>0</v>
      </c>
    </row>
    <row r="130" spans="1:15" x14ac:dyDescent="0.25">
      <c r="A130" s="8">
        <f t="shared" si="13"/>
        <v>10</v>
      </c>
      <c r="B130" s="26">
        <v>106</v>
      </c>
      <c r="C130" s="41">
        <f t="shared" si="14"/>
        <v>45960</v>
      </c>
      <c r="D130" s="41"/>
      <c r="E130" s="32">
        <f t="shared" si="15"/>
        <v>213804.67464418159</v>
      </c>
      <c r="F130" s="32">
        <f t="shared" si="21"/>
        <v>282.20782581894991</v>
      </c>
      <c r="G130" s="32">
        <f t="shared" si="16"/>
        <v>1458.4671696970067</v>
      </c>
      <c r="H130" s="32">
        <f t="shared" si="22"/>
        <v>2799.8499543773378</v>
      </c>
      <c r="I130" s="32">
        <f t="shared" si="23"/>
        <v>1740.6749955159567</v>
      </c>
      <c r="J130" s="32">
        <f t="shared" si="17"/>
        <v>684.17495886138101</v>
      </c>
      <c r="K130" s="32">
        <f t="shared" si="18"/>
        <v>375</v>
      </c>
      <c r="L130" s="33">
        <f t="shared" si="24"/>
        <v>213522.46681836265</v>
      </c>
      <c r="M130" s="8">
        <f t="shared" si="25"/>
        <v>1</v>
      </c>
      <c r="N130" s="8">
        <f t="shared" si="19"/>
        <v>0</v>
      </c>
      <c r="O130" s="8">
        <f t="shared" si="20"/>
        <v>0</v>
      </c>
    </row>
    <row r="131" spans="1:15" x14ac:dyDescent="0.25">
      <c r="A131" s="8">
        <f t="shared" si="13"/>
        <v>11</v>
      </c>
      <c r="B131" s="26">
        <v>107</v>
      </c>
      <c r="C131" s="41">
        <f t="shared" si="14"/>
        <v>45991</v>
      </c>
      <c r="D131" s="41"/>
      <c r="E131" s="32">
        <f t="shared" si="15"/>
        <v>213522.46681836265</v>
      </c>
      <c r="F131" s="32">
        <f t="shared" si="21"/>
        <v>285.0359696732171</v>
      </c>
      <c r="G131" s="32">
        <f t="shared" si="16"/>
        <v>1456.5420908853603</v>
      </c>
      <c r="H131" s="32">
        <f t="shared" si="22"/>
        <v>2799.8499543773378</v>
      </c>
      <c r="I131" s="32">
        <f t="shared" si="23"/>
        <v>1741.5780605585774</v>
      </c>
      <c r="J131" s="32">
        <f t="shared" si="17"/>
        <v>683.27189381876042</v>
      </c>
      <c r="K131" s="32">
        <f t="shared" si="18"/>
        <v>375</v>
      </c>
      <c r="L131" s="33">
        <f t="shared" si="24"/>
        <v>213237.43084868943</v>
      </c>
      <c r="M131" s="8">
        <f t="shared" si="25"/>
        <v>1</v>
      </c>
      <c r="N131" s="8">
        <f t="shared" si="19"/>
        <v>0</v>
      </c>
      <c r="O131" s="8">
        <f t="shared" si="20"/>
        <v>0</v>
      </c>
    </row>
    <row r="132" spans="1:15" x14ac:dyDescent="0.25">
      <c r="A132" s="8">
        <f t="shared" si="13"/>
        <v>12</v>
      </c>
      <c r="B132" s="26">
        <v>108</v>
      </c>
      <c r="C132" s="41">
        <f t="shared" si="14"/>
        <v>46021</v>
      </c>
      <c r="D132" s="41"/>
      <c r="E132" s="32">
        <f t="shared" si="15"/>
        <v>213237.43084868943</v>
      </c>
      <c r="F132" s="32">
        <f t="shared" si="21"/>
        <v>3087.7424101296956</v>
      </c>
      <c r="G132" s="32">
        <f t="shared" si="16"/>
        <v>1454.5977199091737</v>
      </c>
      <c r="H132" s="32">
        <f t="shared" si="22"/>
        <v>5599.6999087546756</v>
      </c>
      <c r="I132" s="32">
        <f t="shared" si="23"/>
        <v>4542.3401300388696</v>
      </c>
      <c r="J132" s="32">
        <f t="shared" si="17"/>
        <v>682.3597787158061</v>
      </c>
      <c r="K132" s="32">
        <f t="shared" si="18"/>
        <v>375</v>
      </c>
      <c r="L132" s="33">
        <f t="shared" si="24"/>
        <v>210149.68843855974</v>
      </c>
      <c r="M132" s="8">
        <f t="shared" si="25"/>
        <v>2</v>
      </c>
      <c r="N132" s="8">
        <f t="shared" si="19"/>
        <v>1</v>
      </c>
      <c r="O132" s="8">
        <f t="shared" si="20"/>
        <v>0</v>
      </c>
    </row>
    <row r="133" spans="1:15" x14ac:dyDescent="0.25">
      <c r="A133" s="8">
        <f t="shared" si="13"/>
        <v>1</v>
      </c>
      <c r="B133" s="26">
        <v>109</v>
      </c>
      <c r="C133" s="41">
        <f t="shared" si="14"/>
        <v>46052</v>
      </c>
      <c r="D133" s="41"/>
      <c r="E133" s="32">
        <f t="shared" si="15"/>
        <v>210149.68843855974</v>
      </c>
      <c r="F133" s="32">
        <f t="shared" si="21"/>
        <v>318.83624583127312</v>
      </c>
      <c r="G133" s="32">
        <f t="shared" si="16"/>
        <v>1433.5347055426737</v>
      </c>
      <c r="H133" s="32">
        <f t="shared" si="22"/>
        <v>2799.8499543773378</v>
      </c>
      <c r="I133" s="32">
        <f t="shared" si="23"/>
        <v>1752.3709513739468</v>
      </c>
      <c r="J133" s="32">
        <f t="shared" si="17"/>
        <v>672.47900300339109</v>
      </c>
      <c r="K133" s="32">
        <f t="shared" si="18"/>
        <v>375</v>
      </c>
      <c r="L133" s="33">
        <f t="shared" si="24"/>
        <v>209830.85219272846</v>
      </c>
      <c r="M133" s="8">
        <f t="shared" si="25"/>
        <v>1</v>
      </c>
      <c r="N133" s="8">
        <f t="shared" si="19"/>
        <v>0</v>
      </c>
      <c r="O133" s="8">
        <f t="shared" si="20"/>
        <v>0</v>
      </c>
    </row>
    <row r="134" spans="1:15" x14ac:dyDescent="0.25">
      <c r="A134" s="8">
        <f t="shared" si="13"/>
        <v>2</v>
      </c>
      <c r="B134" s="26">
        <v>110</v>
      </c>
      <c r="C134" s="41">
        <f t="shared" si="14"/>
        <v>46081</v>
      </c>
      <c r="D134" s="41"/>
      <c r="E134" s="32">
        <f t="shared" si="15"/>
        <v>209830.85219272846</v>
      </c>
      <c r="F134" s="32">
        <f t="shared" si="21"/>
        <v>322.03146115369941</v>
      </c>
      <c r="G134" s="32">
        <f t="shared" si="16"/>
        <v>1431.3597662069074</v>
      </c>
      <c r="H134" s="32">
        <f t="shared" si="22"/>
        <v>2799.8499543773378</v>
      </c>
      <c r="I134" s="32">
        <f t="shared" si="23"/>
        <v>1753.3912273606068</v>
      </c>
      <c r="J134" s="32">
        <f t="shared" si="17"/>
        <v>671.45872701673102</v>
      </c>
      <c r="K134" s="32">
        <f t="shared" si="18"/>
        <v>375</v>
      </c>
      <c r="L134" s="33">
        <f t="shared" si="24"/>
        <v>209508.82073157476</v>
      </c>
      <c r="M134" s="8">
        <f t="shared" si="25"/>
        <v>1</v>
      </c>
      <c r="N134" s="8">
        <f t="shared" si="19"/>
        <v>0</v>
      </c>
      <c r="O134" s="8">
        <f t="shared" si="20"/>
        <v>0</v>
      </c>
    </row>
    <row r="135" spans="1:15" x14ac:dyDescent="0.25">
      <c r="A135" s="8">
        <f t="shared" si="13"/>
        <v>3</v>
      </c>
      <c r="B135" s="26">
        <v>111</v>
      </c>
      <c r="C135" s="41">
        <f t="shared" si="14"/>
        <v>46111</v>
      </c>
      <c r="D135" s="41"/>
      <c r="E135" s="32">
        <f t="shared" si="15"/>
        <v>209508.82073157476</v>
      </c>
      <c r="F135" s="32">
        <f t="shared" si="21"/>
        <v>325.25869730528257</v>
      </c>
      <c r="G135" s="32">
        <f t="shared" si="16"/>
        <v>1429.1630307310161</v>
      </c>
      <c r="H135" s="32">
        <f t="shared" si="22"/>
        <v>2799.8499543773378</v>
      </c>
      <c r="I135" s="32">
        <f t="shared" si="23"/>
        <v>1754.4217280362986</v>
      </c>
      <c r="J135" s="32">
        <f t="shared" si="17"/>
        <v>670.42822634103914</v>
      </c>
      <c r="K135" s="32">
        <f t="shared" si="18"/>
        <v>375</v>
      </c>
      <c r="L135" s="33">
        <f t="shared" si="24"/>
        <v>209183.56203426947</v>
      </c>
      <c r="M135" s="8">
        <f t="shared" si="25"/>
        <v>1</v>
      </c>
      <c r="N135" s="8">
        <f t="shared" si="19"/>
        <v>0</v>
      </c>
      <c r="O135" s="8">
        <f t="shared" si="20"/>
        <v>0</v>
      </c>
    </row>
    <row r="136" spans="1:15" x14ac:dyDescent="0.25">
      <c r="A136" s="8">
        <f t="shared" si="13"/>
        <v>4</v>
      </c>
      <c r="B136" s="26">
        <v>112</v>
      </c>
      <c r="C136" s="41">
        <f t="shared" si="14"/>
        <v>46142</v>
      </c>
      <c r="D136" s="41"/>
      <c r="E136" s="32">
        <f t="shared" si="15"/>
        <v>209183.56203426947</v>
      </c>
      <c r="F136" s="32">
        <f t="shared" si="21"/>
        <v>328.5182751825489</v>
      </c>
      <c r="G136" s="32">
        <f t="shared" si="16"/>
        <v>1426.9442806851266</v>
      </c>
      <c r="H136" s="32">
        <f t="shared" si="22"/>
        <v>2799.8499543773378</v>
      </c>
      <c r="I136" s="32">
        <f t="shared" si="23"/>
        <v>1755.4625558676755</v>
      </c>
      <c r="J136" s="32">
        <f t="shared" si="17"/>
        <v>669.38739850966226</v>
      </c>
      <c r="K136" s="32">
        <f t="shared" si="18"/>
        <v>375</v>
      </c>
      <c r="L136" s="33">
        <f t="shared" si="24"/>
        <v>208855.04375908693</v>
      </c>
      <c r="M136" s="8">
        <f t="shared" si="25"/>
        <v>1</v>
      </c>
      <c r="N136" s="8">
        <f t="shared" si="19"/>
        <v>0</v>
      </c>
      <c r="O136" s="8">
        <f t="shared" si="20"/>
        <v>0</v>
      </c>
    </row>
    <row r="137" spans="1:15" x14ac:dyDescent="0.25">
      <c r="A137" s="8">
        <f t="shared" si="13"/>
        <v>5</v>
      </c>
      <c r="B137" s="26">
        <v>113</v>
      </c>
      <c r="C137" s="41">
        <f t="shared" si="14"/>
        <v>46172</v>
      </c>
      <c r="D137" s="41"/>
      <c r="E137" s="32">
        <f t="shared" si="15"/>
        <v>208855.04375908693</v>
      </c>
      <c r="F137" s="32">
        <f t="shared" si="21"/>
        <v>331.81051889788796</v>
      </c>
      <c r="G137" s="32">
        <f t="shared" si="16"/>
        <v>1424.7032954503716</v>
      </c>
      <c r="H137" s="32">
        <f t="shared" si="22"/>
        <v>2799.8499543773378</v>
      </c>
      <c r="I137" s="32">
        <f t="shared" si="23"/>
        <v>1756.5138143482595</v>
      </c>
      <c r="J137" s="32">
        <f t="shared" si="17"/>
        <v>668.33614002907814</v>
      </c>
      <c r="K137" s="32">
        <f t="shared" si="18"/>
        <v>375</v>
      </c>
      <c r="L137" s="33">
        <f t="shared" si="24"/>
        <v>208523.23324018903</v>
      </c>
      <c r="M137" s="8">
        <f t="shared" si="25"/>
        <v>1</v>
      </c>
      <c r="N137" s="8">
        <f t="shared" si="19"/>
        <v>0</v>
      </c>
      <c r="O137" s="8">
        <f t="shared" si="20"/>
        <v>0</v>
      </c>
    </row>
    <row r="138" spans="1:15" x14ac:dyDescent="0.25">
      <c r="A138" s="8">
        <f t="shared" si="13"/>
        <v>6</v>
      </c>
      <c r="B138" s="26">
        <v>114</v>
      </c>
      <c r="C138" s="41">
        <f t="shared" si="14"/>
        <v>46203</v>
      </c>
      <c r="D138" s="41"/>
      <c r="E138" s="32">
        <f t="shared" si="15"/>
        <v>208523.23324018903</v>
      </c>
      <c r="F138" s="32">
        <f t="shared" si="21"/>
        <v>335.13575581177997</v>
      </c>
      <c r="G138" s="32">
        <f t="shared" si="16"/>
        <v>1422.4398521969531</v>
      </c>
      <c r="H138" s="32">
        <f t="shared" si="22"/>
        <v>2799.8499543773378</v>
      </c>
      <c r="I138" s="32">
        <f t="shared" si="23"/>
        <v>1757.5756080087331</v>
      </c>
      <c r="J138" s="32">
        <f t="shared" si="17"/>
        <v>667.27434636860482</v>
      </c>
      <c r="K138" s="32">
        <f t="shared" si="18"/>
        <v>375</v>
      </c>
      <c r="L138" s="33">
        <f t="shared" si="24"/>
        <v>208188.09748437724</v>
      </c>
      <c r="M138" s="8">
        <f t="shared" si="25"/>
        <v>1</v>
      </c>
      <c r="N138" s="8">
        <f t="shared" si="19"/>
        <v>0</v>
      </c>
      <c r="O138" s="8">
        <f t="shared" si="20"/>
        <v>0</v>
      </c>
    </row>
    <row r="139" spans="1:15" x14ac:dyDescent="0.25">
      <c r="A139" s="8">
        <f t="shared" si="13"/>
        <v>7</v>
      </c>
      <c r="B139" s="26">
        <v>115</v>
      </c>
      <c r="C139" s="41">
        <f t="shared" si="14"/>
        <v>46233</v>
      </c>
      <c r="D139" s="41"/>
      <c r="E139" s="32">
        <f t="shared" si="15"/>
        <v>208188.09748437724</v>
      </c>
      <c r="F139" s="32">
        <f t="shared" si="21"/>
        <v>3138.3442709426818</v>
      </c>
      <c r="G139" s="32">
        <f t="shared" si="16"/>
        <v>1420.1537258619862</v>
      </c>
      <c r="H139" s="32">
        <f t="shared" si="22"/>
        <v>5599.6999087546756</v>
      </c>
      <c r="I139" s="32">
        <f t="shared" si="23"/>
        <v>4558.4979968046682</v>
      </c>
      <c r="J139" s="32">
        <f t="shared" si="17"/>
        <v>666.20191195000712</v>
      </c>
      <c r="K139" s="32">
        <f t="shared" si="18"/>
        <v>375</v>
      </c>
      <c r="L139" s="33">
        <f t="shared" si="24"/>
        <v>205049.75321343457</v>
      </c>
      <c r="M139" s="8">
        <f t="shared" si="25"/>
        <v>2</v>
      </c>
      <c r="N139" s="8">
        <f t="shared" si="19"/>
        <v>0</v>
      </c>
      <c r="O139" s="8">
        <f t="shared" si="20"/>
        <v>1</v>
      </c>
    </row>
    <row r="140" spans="1:15" x14ac:dyDescent="0.25">
      <c r="A140" s="8">
        <f t="shared" si="13"/>
        <v>8</v>
      </c>
      <c r="B140" s="26">
        <v>116</v>
      </c>
      <c r="C140" s="41">
        <f t="shared" si="14"/>
        <v>46264</v>
      </c>
      <c r="D140" s="41"/>
      <c r="E140" s="32">
        <f t="shared" si="15"/>
        <v>205049.75321343457</v>
      </c>
      <c r="F140" s="32">
        <f t="shared" si="21"/>
        <v>369.94521285670226</v>
      </c>
      <c r="G140" s="32">
        <f t="shared" si="16"/>
        <v>1398.7455312376451</v>
      </c>
      <c r="H140" s="32">
        <f t="shared" si="22"/>
        <v>2799.8499543773378</v>
      </c>
      <c r="I140" s="32">
        <f t="shared" si="23"/>
        <v>1768.6907440943473</v>
      </c>
      <c r="J140" s="32">
        <f t="shared" si="17"/>
        <v>656.15921028299056</v>
      </c>
      <c r="K140" s="32">
        <f t="shared" si="18"/>
        <v>375</v>
      </c>
      <c r="L140" s="33">
        <f t="shared" si="24"/>
        <v>204679.80800057788</v>
      </c>
      <c r="M140" s="8">
        <f t="shared" si="25"/>
        <v>1</v>
      </c>
      <c r="N140" s="8">
        <f t="shared" si="19"/>
        <v>0</v>
      </c>
      <c r="O140" s="8">
        <f t="shared" si="20"/>
        <v>0</v>
      </c>
    </row>
    <row r="141" spans="1:15" x14ac:dyDescent="0.25">
      <c r="A141" s="8">
        <f t="shared" si="13"/>
        <v>9</v>
      </c>
      <c r="B141" s="26">
        <v>117</v>
      </c>
      <c r="C141" s="41">
        <f t="shared" si="14"/>
        <v>46295</v>
      </c>
      <c r="D141" s="41"/>
      <c r="E141" s="32">
        <f t="shared" si="15"/>
        <v>204679.80800057788</v>
      </c>
      <c r="F141" s="32">
        <f t="shared" si="21"/>
        <v>373.65261635311504</v>
      </c>
      <c r="G141" s="32">
        <f t="shared" si="16"/>
        <v>1396.2219524223735</v>
      </c>
      <c r="H141" s="32">
        <f t="shared" si="22"/>
        <v>2799.8499543773378</v>
      </c>
      <c r="I141" s="32">
        <f t="shared" si="23"/>
        <v>1769.8745687754886</v>
      </c>
      <c r="J141" s="32">
        <f t="shared" si="17"/>
        <v>654.9753856018491</v>
      </c>
      <c r="K141" s="32">
        <f t="shared" si="18"/>
        <v>375</v>
      </c>
      <c r="L141" s="33">
        <f t="shared" si="24"/>
        <v>204306.15538422475</v>
      </c>
      <c r="M141" s="8">
        <f t="shared" si="25"/>
        <v>1</v>
      </c>
      <c r="N141" s="8">
        <f t="shared" si="19"/>
        <v>0</v>
      </c>
      <c r="O141" s="8">
        <f t="shared" si="20"/>
        <v>0</v>
      </c>
    </row>
    <row r="142" spans="1:15" x14ac:dyDescent="0.25">
      <c r="A142" s="8">
        <f t="shared" si="13"/>
        <v>10</v>
      </c>
      <c r="B142" s="26">
        <v>118</v>
      </c>
      <c r="C142" s="41">
        <f t="shared" si="14"/>
        <v>46325</v>
      </c>
      <c r="D142" s="41"/>
      <c r="E142" s="32">
        <f t="shared" si="15"/>
        <v>204306.15538422475</v>
      </c>
      <c r="F142" s="32">
        <f t="shared" si="21"/>
        <v>377.39717356907227</v>
      </c>
      <c r="G142" s="32">
        <f t="shared" si="16"/>
        <v>1393.6730835787464</v>
      </c>
      <c r="H142" s="32">
        <f t="shared" si="22"/>
        <v>2799.8499543773378</v>
      </c>
      <c r="I142" s="32">
        <f t="shared" si="23"/>
        <v>1771.0702571478187</v>
      </c>
      <c r="J142" s="32">
        <f t="shared" si="17"/>
        <v>653.77969722951912</v>
      </c>
      <c r="K142" s="32">
        <f t="shared" si="18"/>
        <v>375</v>
      </c>
      <c r="L142" s="33">
        <f t="shared" si="24"/>
        <v>203928.75821065568</v>
      </c>
      <c r="M142" s="8">
        <f t="shared" si="25"/>
        <v>1</v>
      </c>
      <c r="N142" s="8">
        <f t="shared" si="19"/>
        <v>0</v>
      </c>
      <c r="O142" s="8">
        <f t="shared" si="20"/>
        <v>0</v>
      </c>
    </row>
    <row r="143" spans="1:15" x14ac:dyDescent="0.25">
      <c r="A143" s="8">
        <f t="shared" si="13"/>
        <v>11</v>
      </c>
      <c r="B143" s="26">
        <v>119</v>
      </c>
      <c r="C143" s="41">
        <f t="shared" si="14"/>
        <v>46356</v>
      </c>
      <c r="D143" s="41"/>
      <c r="E143" s="32">
        <f t="shared" si="15"/>
        <v>203928.75821065568</v>
      </c>
      <c r="F143" s="32">
        <f t="shared" si="21"/>
        <v>381.17925684032775</v>
      </c>
      <c r="G143" s="32">
        <f t="shared" si="16"/>
        <v>1391.0986712629119</v>
      </c>
      <c r="H143" s="32">
        <f t="shared" si="22"/>
        <v>2799.8499543773378</v>
      </c>
      <c r="I143" s="32">
        <f t="shared" si="23"/>
        <v>1772.2779281032397</v>
      </c>
      <c r="J143" s="32">
        <f t="shared" si="17"/>
        <v>652.57202627409811</v>
      </c>
      <c r="K143" s="32">
        <f t="shared" si="18"/>
        <v>375</v>
      </c>
      <c r="L143" s="33">
        <f t="shared" si="24"/>
        <v>203547.57895381536</v>
      </c>
      <c r="M143" s="8">
        <f t="shared" si="25"/>
        <v>1</v>
      </c>
      <c r="N143" s="8">
        <f t="shared" si="19"/>
        <v>0</v>
      </c>
      <c r="O143" s="8">
        <f t="shared" si="20"/>
        <v>0</v>
      </c>
    </row>
    <row r="144" spans="1:15" x14ac:dyDescent="0.25">
      <c r="A144" s="8">
        <f t="shared" si="13"/>
        <v>12</v>
      </c>
      <c r="B144" s="26">
        <v>120</v>
      </c>
      <c r="C144" s="41">
        <f t="shared" si="14"/>
        <v>46386</v>
      </c>
      <c r="D144" s="41"/>
      <c r="E144" s="32">
        <f t="shared" si="15"/>
        <v>203547.57895381536</v>
      </c>
      <c r="F144" s="32">
        <f t="shared" si="21"/>
        <v>3184.8491966113329</v>
      </c>
      <c r="G144" s="32">
        <f t="shared" si="16"/>
        <v>1388.4984594911334</v>
      </c>
      <c r="H144" s="32">
        <f t="shared" si="22"/>
        <v>5599.6999087546756</v>
      </c>
      <c r="I144" s="32">
        <f t="shared" si="23"/>
        <v>4573.3476561024663</v>
      </c>
      <c r="J144" s="32">
        <f t="shared" si="17"/>
        <v>651.35225265220913</v>
      </c>
      <c r="K144" s="32">
        <f t="shared" si="18"/>
        <v>375</v>
      </c>
      <c r="L144" s="33">
        <f t="shared" si="24"/>
        <v>200362.72975720404</v>
      </c>
      <c r="M144" s="8">
        <f t="shared" si="25"/>
        <v>2</v>
      </c>
      <c r="N144" s="8">
        <f t="shared" si="19"/>
        <v>1</v>
      </c>
      <c r="O144" s="8">
        <f t="shared" si="20"/>
        <v>0</v>
      </c>
    </row>
    <row r="145" spans="1:15" x14ac:dyDescent="0.25">
      <c r="A145" s="8">
        <f t="shared" si="13"/>
        <v>1</v>
      </c>
      <c r="B145" s="26">
        <v>121</v>
      </c>
      <c r="C145" s="41">
        <f t="shared" si="14"/>
        <v>46417</v>
      </c>
      <c r="D145" s="41"/>
      <c r="E145" s="32">
        <f t="shared" si="15"/>
        <v>200362.72975720404</v>
      </c>
      <c r="F145" s="32">
        <f t="shared" si="21"/>
        <v>416.91618732942607</v>
      </c>
      <c r="G145" s="32">
        <f t="shared" si="16"/>
        <v>1366.7730318248589</v>
      </c>
      <c r="H145" s="32">
        <f t="shared" si="22"/>
        <v>2799.8499543773378</v>
      </c>
      <c r="I145" s="32">
        <f t="shared" si="23"/>
        <v>1783.689219154285</v>
      </c>
      <c r="J145" s="32">
        <f t="shared" si="17"/>
        <v>641.16073522305282</v>
      </c>
      <c r="K145" s="32">
        <f t="shared" si="18"/>
        <v>375</v>
      </c>
      <c r="L145" s="33">
        <f t="shared" si="24"/>
        <v>199945.81356987462</v>
      </c>
      <c r="M145" s="8">
        <f t="shared" si="25"/>
        <v>1</v>
      </c>
      <c r="N145" s="8">
        <f t="shared" si="19"/>
        <v>0</v>
      </c>
      <c r="O145" s="8">
        <f t="shared" si="20"/>
        <v>0</v>
      </c>
    </row>
    <row r="146" spans="1:15" x14ac:dyDescent="0.25">
      <c r="A146" s="8">
        <f t="shared" si="13"/>
        <v>2</v>
      </c>
      <c r="B146" s="26">
        <v>122</v>
      </c>
      <c r="C146" s="41">
        <f t="shared" si="14"/>
        <v>46446</v>
      </c>
      <c r="D146" s="41"/>
      <c r="E146" s="32">
        <f t="shared" si="15"/>
        <v>199945.81356987462</v>
      </c>
      <c r="F146" s="32">
        <f t="shared" si="21"/>
        <v>421.09431013491007</v>
      </c>
      <c r="G146" s="32">
        <f t="shared" si="16"/>
        <v>1363.929040818829</v>
      </c>
      <c r="H146" s="32">
        <f t="shared" si="22"/>
        <v>2799.8499543773378</v>
      </c>
      <c r="I146" s="32">
        <f t="shared" si="23"/>
        <v>1785.0233509537391</v>
      </c>
      <c r="J146" s="32">
        <f t="shared" si="17"/>
        <v>639.82660342359873</v>
      </c>
      <c r="K146" s="32">
        <f t="shared" si="18"/>
        <v>375</v>
      </c>
      <c r="L146" s="33">
        <f t="shared" si="24"/>
        <v>199524.71925973971</v>
      </c>
      <c r="M146" s="8">
        <f t="shared" si="25"/>
        <v>1</v>
      </c>
      <c r="N146" s="8">
        <f t="shared" si="19"/>
        <v>0</v>
      </c>
      <c r="O146" s="8">
        <f t="shared" si="20"/>
        <v>0</v>
      </c>
    </row>
    <row r="147" spans="1:15" x14ac:dyDescent="0.25">
      <c r="A147" s="8">
        <f t="shared" si="13"/>
        <v>3</v>
      </c>
      <c r="B147" s="26">
        <v>123</v>
      </c>
      <c r="C147" s="41">
        <f t="shared" si="14"/>
        <v>46476</v>
      </c>
      <c r="D147" s="41"/>
      <c r="E147" s="32">
        <f t="shared" si="15"/>
        <v>199524.71925973971</v>
      </c>
      <c r="F147" s="32">
        <f t="shared" si="21"/>
        <v>425.31430397037161</v>
      </c>
      <c r="G147" s="32">
        <f t="shared" si="16"/>
        <v>1361.0565487757992</v>
      </c>
      <c r="H147" s="32">
        <f t="shared" si="22"/>
        <v>2799.8499543773378</v>
      </c>
      <c r="I147" s="32">
        <f t="shared" si="23"/>
        <v>1786.3708527461708</v>
      </c>
      <c r="J147" s="32">
        <f t="shared" si="17"/>
        <v>638.47910163116705</v>
      </c>
      <c r="K147" s="32">
        <f t="shared" si="18"/>
        <v>375</v>
      </c>
      <c r="L147" s="33">
        <f t="shared" si="24"/>
        <v>199099.40495576934</v>
      </c>
      <c r="M147" s="8">
        <f t="shared" si="25"/>
        <v>1</v>
      </c>
      <c r="N147" s="8">
        <f t="shared" si="19"/>
        <v>0</v>
      </c>
      <c r="O147" s="8">
        <f t="shared" si="20"/>
        <v>0</v>
      </c>
    </row>
    <row r="148" spans="1:15" x14ac:dyDescent="0.25">
      <c r="A148" s="8">
        <f t="shared" si="13"/>
        <v>4</v>
      </c>
      <c r="B148" s="26">
        <v>124</v>
      </c>
      <c r="C148" s="41">
        <f t="shared" si="14"/>
        <v>46507</v>
      </c>
      <c r="D148" s="41"/>
      <c r="E148" s="32">
        <f t="shared" si="15"/>
        <v>199099.40495576934</v>
      </c>
      <c r="F148" s="32">
        <f t="shared" si="21"/>
        <v>429.57658844605953</v>
      </c>
      <c r="G148" s="32">
        <f t="shared" si="16"/>
        <v>1358.1552700728164</v>
      </c>
      <c r="H148" s="32">
        <f t="shared" si="22"/>
        <v>2799.8499543773378</v>
      </c>
      <c r="I148" s="32">
        <f t="shared" si="23"/>
        <v>1787.7318585188759</v>
      </c>
      <c r="J148" s="32">
        <f t="shared" si="17"/>
        <v>637.11809585846186</v>
      </c>
      <c r="K148" s="32">
        <f t="shared" si="18"/>
        <v>375</v>
      </c>
      <c r="L148" s="33">
        <f t="shared" si="24"/>
        <v>198669.82836732327</v>
      </c>
      <c r="M148" s="8">
        <f t="shared" si="25"/>
        <v>1</v>
      </c>
      <c r="N148" s="8">
        <f t="shared" si="19"/>
        <v>0</v>
      </c>
      <c r="O148" s="8">
        <f t="shared" si="20"/>
        <v>0</v>
      </c>
    </row>
    <row r="149" spans="1:15" x14ac:dyDescent="0.25">
      <c r="A149" s="8">
        <f t="shared" si="13"/>
        <v>5</v>
      </c>
      <c r="B149" s="26">
        <v>125</v>
      </c>
      <c r="C149" s="41">
        <f t="shared" si="14"/>
        <v>46537</v>
      </c>
      <c r="D149" s="41"/>
      <c r="E149" s="32">
        <f t="shared" si="15"/>
        <v>198669.82836732327</v>
      </c>
      <c r="F149" s="32">
        <f t="shared" si="21"/>
        <v>433.88158737734443</v>
      </c>
      <c r="G149" s="32">
        <f t="shared" si="16"/>
        <v>1355.2249162245589</v>
      </c>
      <c r="H149" s="32">
        <f t="shared" si="22"/>
        <v>2799.8499543773378</v>
      </c>
      <c r="I149" s="32">
        <f t="shared" si="23"/>
        <v>1789.1065036019033</v>
      </c>
      <c r="J149" s="32">
        <f t="shared" si="17"/>
        <v>635.74345077543444</v>
      </c>
      <c r="K149" s="32">
        <f t="shared" si="18"/>
        <v>375</v>
      </c>
      <c r="L149" s="33">
        <f t="shared" si="24"/>
        <v>198235.94677994592</v>
      </c>
      <c r="M149" s="8">
        <f t="shared" si="25"/>
        <v>1</v>
      </c>
      <c r="N149" s="8">
        <f t="shared" si="19"/>
        <v>0</v>
      </c>
      <c r="O149" s="8">
        <f t="shared" si="20"/>
        <v>0</v>
      </c>
    </row>
    <row r="150" spans="1:15" x14ac:dyDescent="0.25">
      <c r="A150" s="8">
        <f t="shared" si="13"/>
        <v>6</v>
      </c>
      <c r="B150" s="26">
        <v>126</v>
      </c>
      <c r="C150" s="41">
        <f t="shared" si="14"/>
        <v>46568</v>
      </c>
      <c r="D150" s="41"/>
      <c r="E150" s="32">
        <f t="shared" si="15"/>
        <v>198235.94677994592</v>
      </c>
      <c r="F150" s="32">
        <f t="shared" si="21"/>
        <v>438.22972882685963</v>
      </c>
      <c r="G150" s="32">
        <f t="shared" si="16"/>
        <v>1352.2651958546512</v>
      </c>
      <c r="H150" s="32">
        <f t="shared" si="22"/>
        <v>2799.8499543773378</v>
      </c>
      <c r="I150" s="32">
        <f t="shared" si="23"/>
        <v>1790.4949246815108</v>
      </c>
      <c r="J150" s="32">
        <f t="shared" si="17"/>
        <v>634.35502969582694</v>
      </c>
      <c r="K150" s="32">
        <f t="shared" si="18"/>
        <v>375</v>
      </c>
      <c r="L150" s="33">
        <f t="shared" si="24"/>
        <v>197797.71705111908</v>
      </c>
      <c r="M150" s="8">
        <f t="shared" si="25"/>
        <v>1</v>
      </c>
      <c r="N150" s="8">
        <f t="shared" si="19"/>
        <v>0</v>
      </c>
      <c r="O150" s="8">
        <f t="shared" si="20"/>
        <v>0</v>
      </c>
    </row>
    <row r="151" spans="1:15" x14ac:dyDescent="0.25">
      <c r="A151" s="8">
        <f t="shared" si="13"/>
        <v>7</v>
      </c>
      <c r="B151" s="26">
        <v>127</v>
      </c>
      <c r="C151" s="41">
        <f t="shared" si="14"/>
        <v>46598</v>
      </c>
      <c r="D151" s="41"/>
      <c r="E151" s="32">
        <f t="shared" si="15"/>
        <v>197797.71705111908</v>
      </c>
      <c r="F151" s="32">
        <f t="shared" si="21"/>
        <v>3242.4713995244033</v>
      </c>
      <c r="G151" s="32">
        <f t="shared" si="16"/>
        <v>1349.2758146666915</v>
      </c>
      <c r="H151" s="32">
        <f t="shared" si="22"/>
        <v>5599.6999087546756</v>
      </c>
      <c r="I151" s="32">
        <f t="shared" si="23"/>
        <v>4591.7472141910948</v>
      </c>
      <c r="J151" s="32">
        <f t="shared" si="17"/>
        <v>632.95269456358096</v>
      </c>
      <c r="K151" s="32">
        <f t="shared" si="18"/>
        <v>375</v>
      </c>
      <c r="L151" s="33">
        <f t="shared" si="24"/>
        <v>194555.24565159468</v>
      </c>
      <c r="M151" s="8">
        <f t="shared" si="25"/>
        <v>2</v>
      </c>
      <c r="N151" s="8">
        <f t="shared" si="19"/>
        <v>0</v>
      </c>
      <c r="O151" s="8">
        <f t="shared" si="20"/>
        <v>1</v>
      </c>
    </row>
    <row r="152" spans="1:15" x14ac:dyDescent="0.25">
      <c r="A152" s="8">
        <f t="shared" si="13"/>
        <v>8</v>
      </c>
      <c r="B152" s="26">
        <v>128</v>
      </c>
      <c r="C152" s="41">
        <f t="shared" si="14"/>
        <v>46629</v>
      </c>
      <c r="D152" s="41"/>
      <c r="E152" s="32">
        <f t="shared" si="15"/>
        <v>194555.24565159468</v>
      </c>
      <c r="F152" s="32">
        <f t="shared" si="21"/>
        <v>475.11585076672145</v>
      </c>
      <c r="G152" s="32">
        <f t="shared" si="16"/>
        <v>1327.1573175255135</v>
      </c>
      <c r="H152" s="32">
        <f t="shared" si="22"/>
        <v>2799.8499543773378</v>
      </c>
      <c r="I152" s="32">
        <f t="shared" si="23"/>
        <v>1802.2731682922349</v>
      </c>
      <c r="J152" s="32">
        <f t="shared" si="17"/>
        <v>622.57678608510298</v>
      </c>
      <c r="K152" s="32">
        <f t="shared" si="18"/>
        <v>375</v>
      </c>
      <c r="L152" s="33">
        <f t="shared" si="24"/>
        <v>194080.12980082797</v>
      </c>
      <c r="M152" s="8">
        <f t="shared" si="25"/>
        <v>1</v>
      </c>
      <c r="N152" s="8">
        <f t="shared" si="19"/>
        <v>0</v>
      </c>
      <c r="O152" s="8">
        <f t="shared" si="20"/>
        <v>0</v>
      </c>
    </row>
    <row r="153" spans="1:15" x14ac:dyDescent="0.25">
      <c r="A153" s="8">
        <f t="shared" ref="A153:A216" si="26">+MONTH(C153)</f>
        <v>9</v>
      </c>
      <c r="B153" s="26">
        <v>129</v>
      </c>
      <c r="C153" s="41">
        <f t="shared" si="14"/>
        <v>46660</v>
      </c>
      <c r="D153" s="41"/>
      <c r="E153" s="32">
        <f t="shared" si="15"/>
        <v>194080.12980082797</v>
      </c>
      <c r="F153" s="32">
        <f t="shared" si="21"/>
        <v>479.87722111324365</v>
      </c>
      <c r="G153" s="32">
        <f t="shared" si="16"/>
        <v>1323.9163179014447</v>
      </c>
      <c r="H153" s="32">
        <f t="shared" si="22"/>
        <v>2799.8499543773378</v>
      </c>
      <c r="I153" s="32">
        <f t="shared" si="23"/>
        <v>1803.7935390146883</v>
      </c>
      <c r="J153" s="32">
        <f t="shared" si="17"/>
        <v>621.05641536264943</v>
      </c>
      <c r="K153" s="32">
        <f t="shared" si="18"/>
        <v>375</v>
      </c>
      <c r="L153" s="33">
        <f t="shared" si="24"/>
        <v>193600.25257971472</v>
      </c>
      <c r="M153" s="8">
        <f t="shared" si="25"/>
        <v>1</v>
      </c>
      <c r="N153" s="8">
        <f t="shared" si="19"/>
        <v>0</v>
      </c>
      <c r="O153" s="8">
        <f t="shared" si="20"/>
        <v>0</v>
      </c>
    </row>
    <row r="154" spans="1:15" x14ac:dyDescent="0.25">
      <c r="A154" s="8">
        <f t="shared" si="26"/>
        <v>10</v>
      </c>
      <c r="B154" s="26">
        <v>130</v>
      </c>
      <c r="C154" s="41">
        <f t="shared" ref="C154:C217" si="27">EDATE($C$24,B154)</f>
        <v>46690</v>
      </c>
      <c r="D154" s="41"/>
      <c r="E154" s="32">
        <f t="shared" si="15"/>
        <v>193600.25257971472</v>
      </c>
      <c r="F154" s="32">
        <f t="shared" si="21"/>
        <v>484.68630750110628</v>
      </c>
      <c r="G154" s="32">
        <f t="shared" si="16"/>
        <v>1320.6428386211444</v>
      </c>
      <c r="H154" s="32">
        <f t="shared" si="22"/>
        <v>2799.8499543773378</v>
      </c>
      <c r="I154" s="32">
        <f t="shared" si="23"/>
        <v>1805.3291461222507</v>
      </c>
      <c r="J154" s="32">
        <f t="shared" si="17"/>
        <v>619.5208082550871</v>
      </c>
      <c r="K154" s="32">
        <f t="shared" si="18"/>
        <v>375</v>
      </c>
      <c r="L154" s="33">
        <f t="shared" si="24"/>
        <v>193115.56627221362</v>
      </c>
      <c r="M154" s="8">
        <f t="shared" si="25"/>
        <v>1</v>
      </c>
      <c r="N154" s="8">
        <f t="shared" si="19"/>
        <v>0</v>
      </c>
      <c r="O154" s="8">
        <f t="shared" si="20"/>
        <v>0</v>
      </c>
    </row>
    <row r="155" spans="1:15" x14ac:dyDescent="0.25">
      <c r="A155" s="8">
        <f t="shared" si="26"/>
        <v>11</v>
      </c>
      <c r="B155" s="26">
        <v>131</v>
      </c>
      <c r="C155" s="41">
        <f t="shared" si="27"/>
        <v>46721</v>
      </c>
      <c r="D155" s="41"/>
      <c r="E155" s="32">
        <f t="shared" ref="E155:E218" si="28">L154</f>
        <v>193115.56627221362</v>
      </c>
      <c r="F155" s="32">
        <f t="shared" si="21"/>
        <v>489.54358811630141</v>
      </c>
      <c r="G155" s="32">
        <f t="shared" ref="G155:G218" si="29">E155*$D$13</f>
        <v>1317.3365541899527</v>
      </c>
      <c r="H155" s="32">
        <f t="shared" si="22"/>
        <v>2799.8499543773378</v>
      </c>
      <c r="I155" s="32">
        <f t="shared" si="23"/>
        <v>1806.8801423062541</v>
      </c>
      <c r="J155" s="32">
        <f t="shared" ref="J155:J218" si="30">($D$18/12)*E155</f>
        <v>617.96981207108354</v>
      </c>
      <c r="K155" s="32">
        <f t="shared" ref="K155:K218" si="31">$D$20*$C$1/12</f>
        <v>375</v>
      </c>
      <c r="L155" s="33">
        <f t="shared" si="24"/>
        <v>192626.02268409732</v>
      </c>
      <c r="M155" s="8">
        <f t="shared" si="25"/>
        <v>1</v>
      </c>
      <c r="N155" s="8">
        <f t="shared" ref="N155:N218" si="32">+IF(A155=12,1,0)</f>
        <v>0</v>
      </c>
      <c r="O155" s="8">
        <f t="shared" ref="O155:O218" si="33">+IF(A155=7,1,0)</f>
        <v>0</v>
      </c>
    </row>
    <row r="156" spans="1:15" x14ac:dyDescent="0.25">
      <c r="A156" s="8">
        <f t="shared" si="26"/>
        <v>12</v>
      </c>
      <c r="B156" s="26">
        <v>132</v>
      </c>
      <c r="C156" s="41">
        <f t="shared" si="27"/>
        <v>46751</v>
      </c>
      <c r="D156" s="41"/>
      <c r="E156" s="32">
        <f t="shared" si="28"/>
        <v>192626.02268409732</v>
      </c>
      <c r="F156" s="32">
        <f t="shared" ref="F156:F219" si="34">I156-G156</f>
        <v>3294.2995003142964</v>
      </c>
      <c r="G156" s="32">
        <f t="shared" si="29"/>
        <v>1313.997135851268</v>
      </c>
      <c r="H156" s="32">
        <f t="shared" ref="H156:H219" si="35">(($K$22+$L$26)/$M$26)*M156</f>
        <v>5599.6999087546756</v>
      </c>
      <c r="I156" s="32">
        <f t="shared" ref="I156:I219" si="36">H156-K156-J156</f>
        <v>4608.2966361655645</v>
      </c>
      <c r="J156" s="32">
        <f t="shared" si="30"/>
        <v>616.40327258911134</v>
      </c>
      <c r="K156" s="32">
        <f t="shared" si="31"/>
        <v>375</v>
      </c>
      <c r="L156" s="33">
        <f t="shared" ref="L156:L219" si="37">E156-F156</f>
        <v>189331.72318378303</v>
      </c>
      <c r="M156" s="8">
        <f t="shared" ref="M156:M219" si="38">1+N156+O156</f>
        <v>2</v>
      </c>
      <c r="N156" s="8">
        <f t="shared" si="32"/>
        <v>1</v>
      </c>
      <c r="O156" s="8">
        <f t="shared" si="33"/>
        <v>0</v>
      </c>
    </row>
    <row r="157" spans="1:15" x14ac:dyDescent="0.25">
      <c r="A157" s="8">
        <f t="shared" si="26"/>
        <v>1</v>
      </c>
      <c r="B157" s="26">
        <v>133</v>
      </c>
      <c r="C157" s="41">
        <f t="shared" si="27"/>
        <v>46782</v>
      </c>
      <c r="D157" s="41"/>
      <c r="E157" s="32">
        <f t="shared" si="28"/>
        <v>189331.72318378303</v>
      </c>
      <c r="F157" s="32">
        <f t="shared" si="34"/>
        <v>527.46334652485098</v>
      </c>
      <c r="G157" s="32">
        <f t="shared" si="29"/>
        <v>1291.5250936643813</v>
      </c>
      <c r="H157" s="32">
        <f t="shared" si="35"/>
        <v>2799.8499543773378</v>
      </c>
      <c r="I157" s="32">
        <f t="shared" si="36"/>
        <v>1818.9884401892323</v>
      </c>
      <c r="J157" s="32">
        <f t="shared" si="30"/>
        <v>605.86151418810562</v>
      </c>
      <c r="K157" s="32">
        <f t="shared" si="31"/>
        <v>375</v>
      </c>
      <c r="L157" s="33">
        <f t="shared" si="37"/>
        <v>188804.25983725817</v>
      </c>
      <c r="M157" s="8">
        <f t="shared" si="38"/>
        <v>1</v>
      </c>
      <c r="N157" s="8">
        <f t="shared" si="32"/>
        <v>0</v>
      </c>
      <c r="O157" s="8">
        <f t="shared" si="33"/>
        <v>0</v>
      </c>
    </row>
    <row r="158" spans="1:15" x14ac:dyDescent="0.25">
      <c r="A158" s="8">
        <f t="shared" si="26"/>
        <v>2</v>
      </c>
      <c r="B158" s="26">
        <v>134</v>
      </c>
      <c r="C158" s="41">
        <f t="shared" si="27"/>
        <v>46812</v>
      </c>
      <c r="D158" s="41"/>
      <c r="E158" s="32">
        <f t="shared" si="28"/>
        <v>188804.25983725817</v>
      </c>
      <c r="F158" s="32">
        <f t="shared" si="34"/>
        <v>532.74931695283794</v>
      </c>
      <c r="G158" s="32">
        <f t="shared" si="29"/>
        <v>1287.9270059452738</v>
      </c>
      <c r="H158" s="32">
        <f t="shared" si="35"/>
        <v>2799.8499543773378</v>
      </c>
      <c r="I158" s="32">
        <f t="shared" si="36"/>
        <v>1820.6763228981117</v>
      </c>
      <c r="J158" s="32">
        <f t="shared" si="30"/>
        <v>604.17363147922606</v>
      </c>
      <c r="K158" s="32">
        <f t="shared" si="31"/>
        <v>375</v>
      </c>
      <c r="L158" s="33">
        <f t="shared" si="37"/>
        <v>188271.51052030534</v>
      </c>
      <c r="M158" s="8">
        <f t="shared" si="38"/>
        <v>1</v>
      </c>
      <c r="N158" s="8">
        <f t="shared" si="32"/>
        <v>0</v>
      </c>
      <c r="O158" s="8">
        <f t="shared" si="33"/>
        <v>0</v>
      </c>
    </row>
    <row r="159" spans="1:15" x14ac:dyDescent="0.25">
      <c r="A159" s="8">
        <f t="shared" si="26"/>
        <v>3</v>
      </c>
      <c r="B159" s="26">
        <v>135</v>
      </c>
      <c r="C159" s="41">
        <f t="shared" si="27"/>
        <v>46842</v>
      </c>
      <c r="D159" s="41"/>
      <c r="E159" s="32">
        <f t="shared" si="28"/>
        <v>188271.51052030534</v>
      </c>
      <c r="F159" s="32">
        <f t="shared" si="34"/>
        <v>538.08826069840188</v>
      </c>
      <c r="G159" s="32">
        <f t="shared" si="29"/>
        <v>1284.2928600139589</v>
      </c>
      <c r="H159" s="32">
        <f t="shared" si="35"/>
        <v>2799.8499543773378</v>
      </c>
      <c r="I159" s="32">
        <f t="shared" si="36"/>
        <v>1822.3811207123608</v>
      </c>
      <c r="J159" s="32">
        <f t="shared" si="30"/>
        <v>602.46883366497707</v>
      </c>
      <c r="K159" s="32">
        <f t="shared" si="31"/>
        <v>375</v>
      </c>
      <c r="L159" s="33">
        <f t="shared" si="37"/>
        <v>187733.42225960694</v>
      </c>
      <c r="M159" s="8">
        <f t="shared" si="38"/>
        <v>1</v>
      </c>
      <c r="N159" s="8">
        <f t="shared" si="32"/>
        <v>0</v>
      </c>
      <c r="O159" s="8">
        <f t="shared" si="33"/>
        <v>0</v>
      </c>
    </row>
    <row r="160" spans="1:15" x14ac:dyDescent="0.25">
      <c r="A160" s="8">
        <f t="shared" si="26"/>
        <v>4</v>
      </c>
      <c r="B160" s="26">
        <v>136</v>
      </c>
      <c r="C160" s="41">
        <f t="shared" si="27"/>
        <v>46873</v>
      </c>
      <c r="D160" s="41"/>
      <c r="E160" s="32">
        <f t="shared" si="28"/>
        <v>187733.42225960694</v>
      </c>
      <c r="F160" s="32">
        <f t="shared" si="34"/>
        <v>543.48070863329303</v>
      </c>
      <c r="G160" s="32">
        <f t="shared" si="29"/>
        <v>1280.6222945133027</v>
      </c>
      <c r="H160" s="32">
        <f t="shared" si="35"/>
        <v>2799.8499543773378</v>
      </c>
      <c r="I160" s="32">
        <f t="shared" si="36"/>
        <v>1824.1030031465957</v>
      </c>
      <c r="J160" s="32">
        <f t="shared" si="30"/>
        <v>600.74695123074218</v>
      </c>
      <c r="K160" s="32">
        <f t="shared" si="31"/>
        <v>375</v>
      </c>
      <c r="L160" s="33">
        <f t="shared" si="37"/>
        <v>187189.94155097366</v>
      </c>
      <c r="M160" s="8">
        <f t="shared" si="38"/>
        <v>1</v>
      </c>
      <c r="N160" s="8">
        <f t="shared" si="32"/>
        <v>0</v>
      </c>
      <c r="O160" s="8">
        <f t="shared" si="33"/>
        <v>0</v>
      </c>
    </row>
    <row r="161" spans="1:15" x14ac:dyDescent="0.25">
      <c r="A161" s="8">
        <f t="shared" si="26"/>
        <v>5</v>
      </c>
      <c r="B161" s="26">
        <v>137</v>
      </c>
      <c r="C161" s="41">
        <f t="shared" si="27"/>
        <v>46903</v>
      </c>
      <c r="D161" s="41"/>
      <c r="E161" s="32">
        <f t="shared" si="28"/>
        <v>187189.94155097366</v>
      </c>
      <c r="F161" s="32">
        <f t="shared" si="34"/>
        <v>548.92719694938978</v>
      </c>
      <c r="G161" s="32">
        <f t="shared" si="29"/>
        <v>1276.9149444648324</v>
      </c>
      <c r="H161" s="32">
        <f t="shared" si="35"/>
        <v>2799.8499543773378</v>
      </c>
      <c r="I161" s="32">
        <f t="shared" si="36"/>
        <v>1825.8421414142222</v>
      </c>
      <c r="J161" s="32">
        <f t="shared" si="30"/>
        <v>599.00781296311561</v>
      </c>
      <c r="K161" s="32">
        <f t="shared" si="31"/>
        <v>375</v>
      </c>
      <c r="L161" s="33">
        <f t="shared" si="37"/>
        <v>186641.01435402426</v>
      </c>
      <c r="M161" s="8">
        <f t="shared" si="38"/>
        <v>1</v>
      </c>
      <c r="N161" s="8">
        <f t="shared" si="32"/>
        <v>0</v>
      </c>
      <c r="O161" s="8">
        <f t="shared" si="33"/>
        <v>0</v>
      </c>
    </row>
    <row r="162" spans="1:15" x14ac:dyDescent="0.25">
      <c r="A162" s="8">
        <f t="shared" si="26"/>
        <v>6</v>
      </c>
      <c r="B162" s="26">
        <v>138</v>
      </c>
      <c r="C162" s="41">
        <f t="shared" si="27"/>
        <v>46934</v>
      </c>
      <c r="D162" s="41"/>
      <c r="E162" s="32">
        <f t="shared" si="28"/>
        <v>186641.01435402426</v>
      </c>
      <c r="F162" s="32">
        <f t="shared" si="34"/>
        <v>554.42826721201436</v>
      </c>
      <c r="G162" s="32">
        <f t="shared" si="29"/>
        <v>1273.1704412324457</v>
      </c>
      <c r="H162" s="32">
        <f t="shared" si="35"/>
        <v>2799.8499543773378</v>
      </c>
      <c r="I162" s="32">
        <f t="shared" si="36"/>
        <v>1827.59870844446</v>
      </c>
      <c r="J162" s="32">
        <f t="shared" si="30"/>
        <v>597.25124593287762</v>
      </c>
      <c r="K162" s="32">
        <f t="shared" si="31"/>
        <v>375</v>
      </c>
      <c r="L162" s="33">
        <f t="shared" si="37"/>
        <v>186086.58608681225</v>
      </c>
      <c r="M162" s="8">
        <f t="shared" si="38"/>
        <v>1</v>
      </c>
      <c r="N162" s="8">
        <f t="shared" si="32"/>
        <v>0</v>
      </c>
      <c r="O162" s="8">
        <f t="shared" si="33"/>
        <v>0</v>
      </c>
    </row>
    <row r="163" spans="1:15" x14ac:dyDescent="0.25">
      <c r="A163" s="8">
        <f t="shared" si="26"/>
        <v>7</v>
      </c>
      <c r="B163" s="26">
        <v>139</v>
      </c>
      <c r="C163" s="41">
        <f t="shared" si="27"/>
        <v>46964</v>
      </c>
      <c r="D163" s="41"/>
      <c r="E163" s="32">
        <f t="shared" si="28"/>
        <v>186086.58608681225</v>
      </c>
      <c r="F163" s="32">
        <f t="shared" si="34"/>
        <v>3359.8344207911196</v>
      </c>
      <c r="G163" s="32">
        <f t="shared" si="29"/>
        <v>1269.388412485757</v>
      </c>
      <c r="H163" s="32">
        <f t="shared" si="35"/>
        <v>5599.6999087546756</v>
      </c>
      <c r="I163" s="32">
        <f t="shared" si="36"/>
        <v>4629.2228332768764</v>
      </c>
      <c r="J163" s="32">
        <f t="shared" si="30"/>
        <v>595.47707547779919</v>
      </c>
      <c r="K163" s="32">
        <f t="shared" si="31"/>
        <v>375</v>
      </c>
      <c r="L163" s="33">
        <f t="shared" si="37"/>
        <v>182726.75166602113</v>
      </c>
      <c r="M163" s="8">
        <f t="shared" si="38"/>
        <v>2</v>
      </c>
      <c r="N163" s="8">
        <f t="shared" si="32"/>
        <v>0</v>
      </c>
      <c r="O163" s="8">
        <f t="shared" si="33"/>
        <v>1</v>
      </c>
    </row>
    <row r="164" spans="1:15" x14ac:dyDescent="0.25">
      <c r="A164" s="8">
        <f t="shared" si="26"/>
        <v>8</v>
      </c>
      <c r="B164" s="26">
        <v>140</v>
      </c>
      <c r="C164" s="41">
        <f t="shared" si="27"/>
        <v>46995</v>
      </c>
      <c r="D164" s="41"/>
      <c r="E164" s="32">
        <f t="shared" si="28"/>
        <v>182726.75166602113</v>
      </c>
      <c r="F164" s="32">
        <f t="shared" si="34"/>
        <v>593.65502477247151</v>
      </c>
      <c r="G164" s="32">
        <f t="shared" si="29"/>
        <v>1246.4693242735987</v>
      </c>
      <c r="H164" s="32">
        <f t="shared" si="35"/>
        <v>2799.8499543773378</v>
      </c>
      <c r="I164" s="32">
        <f t="shared" si="36"/>
        <v>1840.1243490460702</v>
      </c>
      <c r="J164" s="32">
        <f t="shared" si="30"/>
        <v>584.7256053312675</v>
      </c>
      <c r="K164" s="32">
        <f t="shared" si="31"/>
        <v>375</v>
      </c>
      <c r="L164" s="33">
        <f t="shared" si="37"/>
        <v>182133.09664124865</v>
      </c>
      <c r="M164" s="8">
        <f t="shared" si="38"/>
        <v>1</v>
      </c>
      <c r="N164" s="8">
        <f t="shared" si="32"/>
        <v>0</v>
      </c>
      <c r="O164" s="8">
        <f t="shared" si="33"/>
        <v>0</v>
      </c>
    </row>
    <row r="165" spans="1:15" x14ac:dyDescent="0.25">
      <c r="A165" s="8">
        <f t="shared" si="26"/>
        <v>9</v>
      </c>
      <c r="B165" s="26">
        <v>141</v>
      </c>
      <c r="C165" s="41">
        <f t="shared" si="27"/>
        <v>47026</v>
      </c>
      <c r="D165" s="41"/>
      <c r="E165" s="32">
        <f t="shared" si="28"/>
        <v>182133.09664124865</v>
      </c>
      <c r="F165" s="32">
        <f t="shared" si="34"/>
        <v>599.60433466489917</v>
      </c>
      <c r="G165" s="32">
        <f t="shared" si="29"/>
        <v>1242.419710460443</v>
      </c>
      <c r="H165" s="32">
        <f t="shared" si="35"/>
        <v>2799.8499543773378</v>
      </c>
      <c r="I165" s="32">
        <f t="shared" si="36"/>
        <v>1842.0240451253421</v>
      </c>
      <c r="J165" s="32">
        <f t="shared" si="30"/>
        <v>582.82590925199565</v>
      </c>
      <c r="K165" s="32">
        <f t="shared" si="31"/>
        <v>375</v>
      </c>
      <c r="L165" s="33">
        <f t="shared" si="37"/>
        <v>181533.49230658374</v>
      </c>
      <c r="M165" s="8">
        <f t="shared" si="38"/>
        <v>1</v>
      </c>
      <c r="N165" s="8">
        <f t="shared" si="32"/>
        <v>0</v>
      </c>
      <c r="O165" s="8">
        <f t="shared" si="33"/>
        <v>0</v>
      </c>
    </row>
    <row r="166" spans="1:15" x14ac:dyDescent="0.25">
      <c r="A166" s="8">
        <f t="shared" si="26"/>
        <v>10</v>
      </c>
      <c r="B166" s="26">
        <v>142</v>
      </c>
      <c r="C166" s="41">
        <f t="shared" si="27"/>
        <v>47056</v>
      </c>
      <c r="D166" s="41"/>
      <c r="E166" s="32">
        <f t="shared" si="28"/>
        <v>181533.49230658374</v>
      </c>
      <c r="F166" s="32">
        <f t="shared" si="34"/>
        <v>605.61326552694572</v>
      </c>
      <c r="G166" s="32">
        <f t="shared" si="29"/>
        <v>1238.3295134693242</v>
      </c>
      <c r="H166" s="32">
        <f t="shared" si="35"/>
        <v>2799.8499543773378</v>
      </c>
      <c r="I166" s="32">
        <f t="shared" si="36"/>
        <v>1843.9427789962699</v>
      </c>
      <c r="J166" s="32">
        <f t="shared" si="30"/>
        <v>580.90717538106787</v>
      </c>
      <c r="K166" s="32">
        <f t="shared" si="31"/>
        <v>375</v>
      </c>
      <c r="L166" s="33">
        <f t="shared" si="37"/>
        <v>180927.87904105679</v>
      </c>
      <c r="M166" s="8">
        <f t="shared" si="38"/>
        <v>1</v>
      </c>
      <c r="N166" s="8">
        <f t="shared" si="32"/>
        <v>0</v>
      </c>
      <c r="O166" s="8">
        <f t="shared" si="33"/>
        <v>0</v>
      </c>
    </row>
    <row r="167" spans="1:15" x14ac:dyDescent="0.25">
      <c r="A167" s="8">
        <f t="shared" si="26"/>
        <v>11</v>
      </c>
      <c r="B167" s="26">
        <v>143</v>
      </c>
      <c r="C167" s="41">
        <f t="shared" si="27"/>
        <v>47087</v>
      </c>
      <c r="D167" s="41"/>
      <c r="E167" s="32">
        <f t="shared" si="28"/>
        <v>180927.87904105679</v>
      </c>
      <c r="F167" s="32">
        <f t="shared" si="34"/>
        <v>611.68241484976284</v>
      </c>
      <c r="G167" s="32">
        <f t="shared" si="29"/>
        <v>1234.1983265961933</v>
      </c>
      <c r="H167" s="32">
        <f t="shared" si="35"/>
        <v>2799.8499543773378</v>
      </c>
      <c r="I167" s="32">
        <f t="shared" si="36"/>
        <v>1845.8807414459561</v>
      </c>
      <c r="J167" s="32">
        <f t="shared" si="30"/>
        <v>578.96921293138166</v>
      </c>
      <c r="K167" s="32">
        <f t="shared" si="31"/>
        <v>375</v>
      </c>
      <c r="L167" s="33">
        <f t="shared" si="37"/>
        <v>180316.19662620703</v>
      </c>
      <c r="M167" s="8">
        <f t="shared" si="38"/>
        <v>1</v>
      </c>
      <c r="N167" s="8">
        <f t="shared" si="32"/>
        <v>0</v>
      </c>
      <c r="O167" s="8">
        <f t="shared" si="33"/>
        <v>0</v>
      </c>
    </row>
    <row r="168" spans="1:15" x14ac:dyDescent="0.25">
      <c r="A168" s="8">
        <f t="shared" si="26"/>
        <v>12</v>
      </c>
      <c r="B168" s="26">
        <v>144</v>
      </c>
      <c r="C168" s="41">
        <f t="shared" si="27"/>
        <v>47117</v>
      </c>
      <c r="D168" s="41"/>
      <c r="E168" s="32">
        <f t="shared" si="28"/>
        <v>180316.19662620703</v>
      </c>
      <c r="F168" s="32">
        <f t="shared" si="34"/>
        <v>3417.6623404895936</v>
      </c>
      <c r="G168" s="32">
        <f t="shared" si="29"/>
        <v>1230.0257390612198</v>
      </c>
      <c r="H168" s="32">
        <f t="shared" si="35"/>
        <v>5599.6999087546756</v>
      </c>
      <c r="I168" s="32">
        <f t="shared" si="36"/>
        <v>4647.6880795508132</v>
      </c>
      <c r="J168" s="32">
        <f t="shared" si="30"/>
        <v>577.01182920386248</v>
      </c>
      <c r="K168" s="32">
        <f t="shared" si="31"/>
        <v>375</v>
      </c>
      <c r="L168" s="33">
        <f t="shared" si="37"/>
        <v>176898.53428571744</v>
      </c>
      <c r="M168" s="8">
        <f t="shared" si="38"/>
        <v>2</v>
      </c>
      <c r="N168" s="8">
        <f t="shared" si="32"/>
        <v>1</v>
      </c>
      <c r="O168" s="8">
        <f t="shared" si="33"/>
        <v>0</v>
      </c>
    </row>
    <row r="169" spans="1:15" x14ac:dyDescent="0.25">
      <c r="A169" s="8">
        <f t="shared" si="26"/>
        <v>1</v>
      </c>
      <c r="B169" s="26">
        <v>145</v>
      </c>
      <c r="C169" s="41">
        <f t="shared" si="27"/>
        <v>47148</v>
      </c>
      <c r="D169" s="41"/>
      <c r="E169" s="32">
        <f t="shared" si="28"/>
        <v>176898.53428571744</v>
      </c>
      <c r="F169" s="32">
        <f t="shared" si="34"/>
        <v>652.06246658457098</v>
      </c>
      <c r="G169" s="32">
        <f t="shared" si="29"/>
        <v>1206.7121780784712</v>
      </c>
      <c r="H169" s="32">
        <f t="shared" si="35"/>
        <v>2799.8499543773378</v>
      </c>
      <c r="I169" s="32">
        <f t="shared" si="36"/>
        <v>1858.7746446630422</v>
      </c>
      <c r="J169" s="32">
        <f t="shared" si="30"/>
        <v>566.07530971429571</v>
      </c>
      <c r="K169" s="32">
        <f t="shared" si="31"/>
        <v>375</v>
      </c>
      <c r="L169" s="33">
        <f t="shared" si="37"/>
        <v>176246.47181913286</v>
      </c>
      <c r="M169" s="8">
        <f t="shared" si="38"/>
        <v>1</v>
      </c>
      <c r="N169" s="8">
        <f t="shared" si="32"/>
        <v>0</v>
      </c>
      <c r="O169" s="8">
        <f t="shared" si="33"/>
        <v>0</v>
      </c>
    </row>
    <row r="170" spans="1:15" x14ac:dyDescent="0.25">
      <c r="A170" s="8">
        <f t="shared" si="26"/>
        <v>2</v>
      </c>
      <c r="B170" s="26">
        <v>146</v>
      </c>
      <c r="C170" s="41">
        <f t="shared" si="27"/>
        <v>47177</v>
      </c>
      <c r="D170" s="41"/>
      <c r="E170" s="32">
        <f t="shared" si="28"/>
        <v>176246.47181913286</v>
      </c>
      <c r="F170" s="32">
        <f t="shared" si="34"/>
        <v>658.59710626764127</v>
      </c>
      <c r="G170" s="32">
        <f t="shared" si="29"/>
        <v>1202.2641382884713</v>
      </c>
      <c r="H170" s="32">
        <f t="shared" si="35"/>
        <v>2799.8499543773378</v>
      </c>
      <c r="I170" s="32">
        <f t="shared" si="36"/>
        <v>1860.8612445561125</v>
      </c>
      <c r="J170" s="32">
        <f t="shared" si="30"/>
        <v>563.98870982122514</v>
      </c>
      <c r="K170" s="32">
        <f t="shared" si="31"/>
        <v>375</v>
      </c>
      <c r="L170" s="33">
        <f t="shared" si="37"/>
        <v>175587.87471286522</v>
      </c>
      <c r="M170" s="8">
        <f t="shared" si="38"/>
        <v>1</v>
      </c>
      <c r="N170" s="8">
        <f t="shared" si="32"/>
        <v>0</v>
      </c>
      <c r="O170" s="8">
        <f t="shared" si="33"/>
        <v>0</v>
      </c>
    </row>
    <row r="171" spans="1:15" x14ac:dyDescent="0.25">
      <c r="A171" s="8">
        <f t="shared" si="26"/>
        <v>3</v>
      </c>
      <c r="B171" s="26">
        <v>147</v>
      </c>
      <c r="C171" s="41">
        <f t="shared" si="27"/>
        <v>47207</v>
      </c>
      <c r="D171" s="41"/>
      <c r="E171" s="32">
        <f t="shared" si="28"/>
        <v>175587.87471286522</v>
      </c>
      <c r="F171" s="32">
        <f t="shared" si="34"/>
        <v>665.19723279894447</v>
      </c>
      <c r="G171" s="32">
        <f t="shared" si="29"/>
        <v>1197.7715224972246</v>
      </c>
      <c r="H171" s="32">
        <f t="shared" si="35"/>
        <v>2799.8499543773378</v>
      </c>
      <c r="I171" s="32">
        <f t="shared" si="36"/>
        <v>1862.9687552961691</v>
      </c>
      <c r="J171" s="32">
        <f t="shared" si="30"/>
        <v>561.88119908116869</v>
      </c>
      <c r="K171" s="32">
        <f t="shared" si="31"/>
        <v>375</v>
      </c>
      <c r="L171" s="33">
        <f t="shared" si="37"/>
        <v>174922.67748006628</v>
      </c>
      <c r="M171" s="8">
        <f t="shared" si="38"/>
        <v>1</v>
      </c>
      <c r="N171" s="8">
        <f t="shared" si="32"/>
        <v>0</v>
      </c>
      <c r="O171" s="8">
        <f t="shared" si="33"/>
        <v>0</v>
      </c>
    </row>
    <row r="172" spans="1:15" x14ac:dyDescent="0.25">
      <c r="A172" s="8">
        <f t="shared" si="26"/>
        <v>4</v>
      </c>
      <c r="B172" s="26">
        <v>148</v>
      </c>
      <c r="C172" s="41">
        <f t="shared" si="27"/>
        <v>47238</v>
      </c>
      <c r="D172" s="41"/>
      <c r="E172" s="32">
        <f t="shared" si="28"/>
        <v>174922.67748006628</v>
      </c>
      <c r="F172" s="32">
        <f t="shared" si="34"/>
        <v>671.86350245449535</v>
      </c>
      <c r="G172" s="32">
        <f t="shared" si="29"/>
        <v>1193.2338839866304</v>
      </c>
      <c r="H172" s="32">
        <f t="shared" si="35"/>
        <v>2799.8499543773378</v>
      </c>
      <c r="I172" s="32">
        <f t="shared" si="36"/>
        <v>1865.0973864411258</v>
      </c>
      <c r="J172" s="32">
        <f t="shared" si="30"/>
        <v>559.75256793621202</v>
      </c>
      <c r="K172" s="32">
        <f t="shared" si="31"/>
        <v>375</v>
      </c>
      <c r="L172" s="33">
        <f t="shared" si="37"/>
        <v>174250.81397761178</v>
      </c>
      <c r="M172" s="8">
        <f t="shared" si="38"/>
        <v>1</v>
      </c>
      <c r="N172" s="8">
        <f t="shared" si="32"/>
        <v>0</v>
      </c>
      <c r="O172" s="8">
        <f t="shared" si="33"/>
        <v>0</v>
      </c>
    </row>
    <row r="173" spans="1:15" x14ac:dyDescent="0.25">
      <c r="A173" s="8">
        <f t="shared" si="26"/>
        <v>5</v>
      </c>
      <c r="B173" s="26">
        <v>149</v>
      </c>
      <c r="C173" s="41">
        <f t="shared" si="27"/>
        <v>47268</v>
      </c>
      <c r="D173" s="41"/>
      <c r="E173" s="32">
        <f t="shared" si="28"/>
        <v>174250.81397761178</v>
      </c>
      <c r="F173" s="32">
        <f t="shared" si="34"/>
        <v>678.59657808717543</v>
      </c>
      <c r="G173" s="32">
        <f t="shared" si="29"/>
        <v>1188.6507715618047</v>
      </c>
      <c r="H173" s="32">
        <f t="shared" si="35"/>
        <v>2799.8499543773378</v>
      </c>
      <c r="I173" s="32">
        <f t="shared" si="36"/>
        <v>1867.2473496489802</v>
      </c>
      <c r="J173" s="32">
        <f t="shared" si="30"/>
        <v>557.60260472835762</v>
      </c>
      <c r="K173" s="32">
        <f t="shared" si="31"/>
        <v>375</v>
      </c>
      <c r="L173" s="33">
        <f t="shared" si="37"/>
        <v>173572.21739952461</v>
      </c>
      <c r="M173" s="8">
        <f t="shared" si="38"/>
        <v>1</v>
      </c>
      <c r="N173" s="8">
        <f t="shared" si="32"/>
        <v>0</v>
      </c>
      <c r="O173" s="8">
        <f t="shared" si="33"/>
        <v>0</v>
      </c>
    </row>
    <row r="174" spans="1:15" x14ac:dyDescent="0.25">
      <c r="A174" s="8">
        <f t="shared" si="26"/>
        <v>6</v>
      </c>
      <c r="B174" s="26">
        <v>150</v>
      </c>
      <c r="C174" s="41">
        <f t="shared" si="27"/>
        <v>47299</v>
      </c>
      <c r="D174" s="41"/>
      <c r="E174" s="32">
        <f t="shared" si="28"/>
        <v>173572.21739952461</v>
      </c>
      <c r="F174" s="32">
        <f t="shared" si="34"/>
        <v>685.39712919264048</v>
      </c>
      <c r="G174" s="32">
        <f t="shared" si="29"/>
        <v>1184.0217295062184</v>
      </c>
      <c r="H174" s="32">
        <f t="shared" si="35"/>
        <v>2799.8499543773378</v>
      </c>
      <c r="I174" s="32">
        <f t="shared" si="36"/>
        <v>1869.4188586988589</v>
      </c>
      <c r="J174" s="32">
        <f t="shared" si="30"/>
        <v>555.43109567847875</v>
      </c>
      <c r="K174" s="32">
        <f t="shared" si="31"/>
        <v>375</v>
      </c>
      <c r="L174" s="33">
        <f t="shared" si="37"/>
        <v>172886.82027033198</v>
      </c>
      <c r="M174" s="8">
        <f t="shared" si="38"/>
        <v>1</v>
      </c>
      <c r="N174" s="8">
        <f t="shared" si="32"/>
        <v>0</v>
      </c>
      <c r="O174" s="8">
        <f t="shared" si="33"/>
        <v>0</v>
      </c>
    </row>
    <row r="175" spans="1:15" x14ac:dyDescent="0.25">
      <c r="A175" s="8">
        <f t="shared" si="26"/>
        <v>7</v>
      </c>
      <c r="B175" s="26">
        <v>151</v>
      </c>
      <c r="C175" s="41">
        <f t="shared" si="27"/>
        <v>47329</v>
      </c>
      <c r="D175" s="41"/>
      <c r="E175" s="32">
        <f t="shared" si="28"/>
        <v>172886.82027033198</v>
      </c>
      <c r="F175" s="32">
        <f t="shared" si="34"/>
        <v>3492.1157863532321</v>
      </c>
      <c r="G175" s="32">
        <f t="shared" si="29"/>
        <v>1179.3462975363814</v>
      </c>
      <c r="H175" s="32">
        <f t="shared" si="35"/>
        <v>5599.6999087546756</v>
      </c>
      <c r="I175" s="32">
        <f t="shared" si="36"/>
        <v>4671.4620838896135</v>
      </c>
      <c r="J175" s="32">
        <f t="shared" si="30"/>
        <v>553.23782486506229</v>
      </c>
      <c r="K175" s="32">
        <f t="shared" si="31"/>
        <v>375</v>
      </c>
      <c r="L175" s="33">
        <f t="shared" si="37"/>
        <v>169394.70448397874</v>
      </c>
      <c r="M175" s="8">
        <f t="shared" si="38"/>
        <v>2</v>
      </c>
      <c r="N175" s="8">
        <f t="shared" si="32"/>
        <v>0</v>
      </c>
      <c r="O175" s="8">
        <f t="shared" si="33"/>
        <v>1</v>
      </c>
    </row>
    <row r="176" spans="1:15" x14ac:dyDescent="0.25">
      <c r="A176" s="8">
        <f t="shared" si="26"/>
        <v>8</v>
      </c>
      <c r="B176" s="26">
        <v>152</v>
      </c>
      <c r="C176" s="41">
        <f t="shared" si="27"/>
        <v>47360</v>
      </c>
      <c r="D176" s="41"/>
      <c r="E176" s="32">
        <f t="shared" si="28"/>
        <v>169394.70448397874</v>
      </c>
      <c r="F176" s="32">
        <f t="shared" si="34"/>
        <v>727.26204716200527</v>
      </c>
      <c r="G176" s="32">
        <f t="shared" si="29"/>
        <v>1155.5248528666007</v>
      </c>
      <c r="H176" s="32">
        <f t="shared" si="35"/>
        <v>2799.8499543773378</v>
      </c>
      <c r="I176" s="32">
        <f t="shared" si="36"/>
        <v>1882.7869000286059</v>
      </c>
      <c r="J176" s="32">
        <f t="shared" si="30"/>
        <v>542.06305434873195</v>
      </c>
      <c r="K176" s="32">
        <f t="shared" si="31"/>
        <v>375</v>
      </c>
      <c r="L176" s="33">
        <f t="shared" si="37"/>
        <v>168667.44243681672</v>
      </c>
      <c r="M176" s="8">
        <f t="shared" si="38"/>
        <v>1</v>
      </c>
      <c r="N176" s="8">
        <f t="shared" si="32"/>
        <v>0</v>
      </c>
      <c r="O176" s="8">
        <f t="shared" si="33"/>
        <v>0</v>
      </c>
    </row>
    <row r="177" spans="1:15" x14ac:dyDescent="0.25">
      <c r="A177" s="8">
        <f t="shared" si="26"/>
        <v>9</v>
      </c>
      <c r="B177" s="26">
        <v>153</v>
      </c>
      <c r="C177" s="41">
        <f t="shared" si="27"/>
        <v>47391</v>
      </c>
      <c r="D177" s="41"/>
      <c r="E177" s="32">
        <f t="shared" si="28"/>
        <v>168667.44243681672</v>
      </c>
      <c r="F177" s="32">
        <f t="shared" si="34"/>
        <v>734.55029894295581</v>
      </c>
      <c r="G177" s="32">
        <f t="shared" si="29"/>
        <v>1150.5638396365687</v>
      </c>
      <c r="H177" s="32">
        <f t="shared" si="35"/>
        <v>2799.8499543773378</v>
      </c>
      <c r="I177" s="32">
        <f t="shared" si="36"/>
        <v>1885.1141385795245</v>
      </c>
      <c r="J177" s="32">
        <f t="shared" si="30"/>
        <v>539.73581579781342</v>
      </c>
      <c r="K177" s="32">
        <f t="shared" si="31"/>
        <v>375</v>
      </c>
      <c r="L177" s="33">
        <f t="shared" si="37"/>
        <v>167932.89213787377</v>
      </c>
      <c r="M177" s="8">
        <f t="shared" si="38"/>
        <v>1</v>
      </c>
      <c r="N177" s="8">
        <f t="shared" si="32"/>
        <v>0</v>
      </c>
      <c r="O177" s="8">
        <f t="shared" si="33"/>
        <v>0</v>
      </c>
    </row>
    <row r="178" spans="1:15" x14ac:dyDescent="0.25">
      <c r="A178" s="8">
        <f t="shared" si="26"/>
        <v>10</v>
      </c>
      <c r="B178" s="26">
        <v>154</v>
      </c>
      <c r="C178" s="41">
        <f t="shared" si="27"/>
        <v>47421</v>
      </c>
      <c r="D178" s="41"/>
      <c r="E178" s="32">
        <f t="shared" si="28"/>
        <v>167932.89213787377</v>
      </c>
      <c r="F178" s="32">
        <f t="shared" si="34"/>
        <v>741.91158989077803</v>
      </c>
      <c r="G178" s="32">
        <f t="shared" si="29"/>
        <v>1145.5531096453637</v>
      </c>
      <c r="H178" s="32">
        <f t="shared" si="35"/>
        <v>2799.8499543773378</v>
      </c>
      <c r="I178" s="32">
        <f t="shared" si="36"/>
        <v>1887.4646995361418</v>
      </c>
      <c r="J178" s="32">
        <f t="shared" si="30"/>
        <v>537.385254841196</v>
      </c>
      <c r="K178" s="32">
        <f t="shared" si="31"/>
        <v>375</v>
      </c>
      <c r="L178" s="33">
        <f t="shared" si="37"/>
        <v>167190.980547983</v>
      </c>
      <c r="M178" s="8">
        <f t="shared" si="38"/>
        <v>1</v>
      </c>
      <c r="N178" s="8">
        <f t="shared" si="32"/>
        <v>0</v>
      </c>
      <c r="O178" s="8">
        <f t="shared" si="33"/>
        <v>0</v>
      </c>
    </row>
    <row r="179" spans="1:15" x14ac:dyDescent="0.25">
      <c r="A179" s="8">
        <f t="shared" si="26"/>
        <v>11</v>
      </c>
      <c r="B179" s="26">
        <v>155</v>
      </c>
      <c r="C179" s="41">
        <f t="shared" si="27"/>
        <v>47452</v>
      </c>
      <c r="D179" s="41"/>
      <c r="E179" s="32">
        <f t="shared" si="28"/>
        <v>167190.980547983</v>
      </c>
      <c r="F179" s="32">
        <f t="shared" si="34"/>
        <v>749.34665196699893</v>
      </c>
      <c r="G179" s="32">
        <f t="shared" si="29"/>
        <v>1140.4921646567934</v>
      </c>
      <c r="H179" s="32">
        <f t="shared" si="35"/>
        <v>2799.8499543773378</v>
      </c>
      <c r="I179" s="32">
        <f t="shared" si="36"/>
        <v>1889.8388166237924</v>
      </c>
      <c r="J179" s="32">
        <f t="shared" si="30"/>
        <v>535.01113775354554</v>
      </c>
      <c r="K179" s="32">
        <f t="shared" si="31"/>
        <v>375</v>
      </c>
      <c r="L179" s="33">
        <f t="shared" si="37"/>
        <v>166441.63389601599</v>
      </c>
      <c r="M179" s="8">
        <f t="shared" si="38"/>
        <v>1</v>
      </c>
      <c r="N179" s="8">
        <f t="shared" si="32"/>
        <v>0</v>
      </c>
      <c r="O179" s="8">
        <f t="shared" si="33"/>
        <v>0</v>
      </c>
    </row>
    <row r="180" spans="1:15" x14ac:dyDescent="0.25">
      <c r="A180" s="8">
        <f t="shared" si="26"/>
        <v>12</v>
      </c>
      <c r="B180" s="26">
        <v>156</v>
      </c>
      <c r="C180" s="41">
        <f t="shared" si="27"/>
        <v>47482</v>
      </c>
      <c r="D180" s="41"/>
      <c r="E180" s="32">
        <f t="shared" si="28"/>
        <v>166441.63389601599</v>
      </c>
      <c r="F180" s="32">
        <f t="shared" si="34"/>
        <v>3556.70617884583</v>
      </c>
      <c r="G180" s="32">
        <f t="shared" si="29"/>
        <v>1135.3805014415943</v>
      </c>
      <c r="H180" s="32">
        <f t="shared" si="35"/>
        <v>5599.6999087546756</v>
      </c>
      <c r="I180" s="32">
        <f t="shared" si="36"/>
        <v>4692.0866802874243</v>
      </c>
      <c r="J180" s="32">
        <f t="shared" si="30"/>
        <v>532.61322846725113</v>
      </c>
      <c r="K180" s="32">
        <f t="shared" si="31"/>
        <v>375</v>
      </c>
      <c r="L180" s="33">
        <f t="shared" si="37"/>
        <v>162884.92771717015</v>
      </c>
      <c r="M180" s="8">
        <f t="shared" si="38"/>
        <v>2</v>
      </c>
      <c r="N180" s="8">
        <f t="shared" si="32"/>
        <v>1</v>
      </c>
      <c r="O180" s="8">
        <f t="shared" si="33"/>
        <v>0</v>
      </c>
    </row>
    <row r="181" spans="1:15" x14ac:dyDescent="0.25">
      <c r="A181" s="8">
        <f t="shared" si="26"/>
        <v>1</v>
      </c>
      <c r="B181" s="26">
        <v>157</v>
      </c>
      <c r="C181" s="41">
        <f t="shared" si="27"/>
        <v>47513</v>
      </c>
      <c r="D181" s="41"/>
      <c r="E181" s="32">
        <f t="shared" si="28"/>
        <v>162884.92771717015</v>
      </c>
      <c r="F181" s="32">
        <f t="shared" si="34"/>
        <v>792.49973184447276</v>
      </c>
      <c r="G181" s="32">
        <f t="shared" si="29"/>
        <v>1111.1184538379205</v>
      </c>
      <c r="H181" s="32">
        <f t="shared" si="35"/>
        <v>2799.8499543773378</v>
      </c>
      <c r="I181" s="32">
        <f t="shared" si="36"/>
        <v>1903.6181856823932</v>
      </c>
      <c r="J181" s="32">
        <f t="shared" si="30"/>
        <v>521.23176869494444</v>
      </c>
      <c r="K181" s="32">
        <f t="shared" si="31"/>
        <v>375</v>
      </c>
      <c r="L181" s="33">
        <f t="shared" si="37"/>
        <v>162092.42798532569</v>
      </c>
      <c r="M181" s="8">
        <f t="shared" si="38"/>
        <v>1</v>
      </c>
      <c r="N181" s="8">
        <f t="shared" si="32"/>
        <v>0</v>
      </c>
      <c r="O181" s="8">
        <f t="shared" si="33"/>
        <v>0</v>
      </c>
    </row>
    <row r="182" spans="1:15" x14ac:dyDescent="0.25">
      <c r="A182" s="8">
        <f t="shared" si="26"/>
        <v>2</v>
      </c>
      <c r="B182" s="26">
        <v>158</v>
      </c>
      <c r="C182" s="41">
        <f t="shared" si="27"/>
        <v>47542</v>
      </c>
      <c r="D182" s="41"/>
      <c r="E182" s="32">
        <f t="shared" si="28"/>
        <v>162092.42798532569</v>
      </c>
      <c r="F182" s="32">
        <f t="shared" si="34"/>
        <v>800.44176264967905</v>
      </c>
      <c r="G182" s="32">
        <f t="shared" si="29"/>
        <v>1105.7124221746164</v>
      </c>
      <c r="H182" s="32">
        <f t="shared" si="35"/>
        <v>2799.8499543773378</v>
      </c>
      <c r="I182" s="32">
        <f t="shared" si="36"/>
        <v>1906.1541848242955</v>
      </c>
      <c r="J182" s="32">
        <f t="shared" si="30"/>
        <v>518.69576955304217</v>
      </c>
      <c r="K182" s="32">
        <f t="shared" si="31"/>
        <v>375</v>
      </c>
      <c r="L182" s="33">
        <f t="shared" si="37"/>
        <v>161291.986222676</v>
      </c>
      <c r="M182" s="8">
        <f t="shared" si="38"/>
        <v>1</v>
      </c>
      <c r="N182" s="8">
        <f t="shared" si="32"/>
        <v>0</v>
      </c>
      <c r="O182" s="8">
        <f t="shared" si="33"/>
        <v>0</v>
      </c>
    </row>
    <row r="183" spans="1:15" x14ac:dyDescent="0.25">
      <c r="A183" s="8">
        <f t="shared" si="26"/>
        <v>3</v>
      </c>
      <c r="B183" s="26">
        <v>159</v>
      </c>
      <c r="C183" s="41">
        <f t="shared" si="27"/>
        <v>47572</v>
      </c>
      <c r="D183" s="41"/>
      <c r="E183" s="32">
        <f t="shared" si="28"/>
        <v>161291.986222676</v>
      </c>
      <c r="F183" s="32">
        <f t="shared" si="34"/>
        <v>808.46338446391223</v>
      </c>
      <c r="G183" s="32">
        <f t="shared" si="29"/>
        <v>1100.2522140008625</v>
      </c>
      <c r="H183" s="32">
        <f t="shared" si="35"/>
        <v>2799.8499543773378</v>
      </c>
      <c r="I183" s="32">
        <f t="shared" si="36"/>
        <v>1908.7155984647748</v>
      </c>
      <c r="J183" s="32">
        <f t="shared" si="30"/>
        <v>516.13435591256314</v>
      </c>
      <c r="K183" s="32">
        <f t="shared" si="31"/>
        <v>375</v>
      </c>
      <c r="L183" s="33">
        <f t="shared" si="37"/>
        <v>160483.52283821208</v>
      </c>
      <c r="M183" s="8">
        <f t="shared" si="38"/>
        <v>1</v>
      </c>
      <c r="N183" s="8">
        <f t="shared" si="32"/>
        <v>0</v>
      </c>
      <c r="O183" s="8">
        <f t="shared" si="33"/>
        <v>0</v>
      </c>
    </row>
    <row r="184" spans="1:15" x14ac:dyDescent="0.25">
      <c r="A184" s="8">
        <f t="shared" si="26"/>
        <v>4</v>
      </c>
      <c r="B184" s="26">
        <v>160</v>
      </c>
      <c r="C184" s="41">
        <f t="shared" si="27"/>
        <v>47603</v>
      </c>
      <c r="D184" s="41"/>
      <c r="E184" s="32">
        <f t="shared" si="28"/>
        <v>160483.52283821208</v>
      </c>
      <c r="F184" s="32">
        <f t="shared" si="34"/>
        <v>816.5653949079408</v>
      </c>
      <c r="G184" s="32">
        <f t="shared" si="29"/>
        <v>1094.7372863871185</v>
      </c>
      <c r="H184" s="32">
        <f t="shared" si="35"/>
        <v>2799.8499543773378</v>
      </c>
      <c r="I184" s="32">
        <f t="shared" si="36"/>
        <v>1911.3026812950593</v>
      </c>
      <c r="J184" s="32">
        <f t="shared" si="30"/>
        <v>513.54727308227859</v>
      </c>
      <c r="K184" s="32">
        <f t="shared" si="31"/>
        <v>375</v>
      </c>
      <c r="L184" s="33">
        <f t="shared" si="37"/>
        <v>159666.95744330416</v>
      </c>
      <c r="M184" s="8">
        <f t="shared" si="38"/>
        <v>1</v>
      </c>
      <c r="N184" s="8">
        <f t="shared" si="32"/>
        <v>0</v>
      </c>
      <c r="O184" s="8">
        <f t="shared" si="33"/>
        <v>0</v>
      </c>
    </row>
    <row r="185" spans="1:15" x14ac:dyDescent="0.25">
      <c r="A185" s="8">
        <f t="shared" si="26"/>
        <v>5</v>
      </c>
      <c r="B185" s="26">
        <v>161</v>
      </c>
      <c r="C185" s="41">
        <f t="shared" si="27"/>
        <v>47633</v>
      </c>
      <c r="D185" s="41"/>
      <c r="E185" s="32">
        <f t="shared" si="28"/>
        <v>159666.95744330416</v>
      </c>
      <c r="F185" s="32">
        <f t="shared" si="34"/>
        <v>824.7485995958848</v>
      </c>
      <c r="G185" s="32">
        <f t="shared" si="29"/>
        <v>1089.1670909628797</v>
      </c>
      <c r="H185" s="32">
        <f t="shared" si="35"/>
        <v>2799.8499543773378</v>
      </c>
      <c r="I185" s="32">
        <f t="shared" si="36"/>
        <v>1913.9156905587645</v>
      </c>
      <c r="J185" s="32">
        <f t="shared" si="30"/>
        <v>510.93426381857324</v>
      </c>
      <c r="K185" s="32">
        <f t="shared" si="31"/>
        <v>375</v>
      </c>
      <c r="L185" s="33">
        <f t="shared" si="37"/>
        <v>158842.20884370827</v>
      </c>
      <c r="M185" s="8">
        <f t="shared" si="38"/>
        <v>1</v>
      </c>
      <c r="N185" s="8">
        <f t="shared" si="32"/>
        <v>0</v>
      </c>
      <c r="O185" s="8">
        <f t="shared" si="33"/>
        <v>0</v>
      </c>
    </row>
    <row r="186" spans="1:15" x14ac:dyDescent="0.25">
      <c r="A186" s="8">
        <f t="shared" si="26"/>
        <v>6</v>
      </c>
      <c r="B186" s="26">
        <v>162</v>
      </c>
      <c r="C186" s="41">
        <f t="shared" si="27"/>
        <v>47664</v>
      </c>
      <c r="D186" s="41"/>
      <c r="E186" s="32">
        <f t="shared" si="28"/>
        <v>158842.20884370827</v>
      </c>
      <c r="F186" s="32">
        <f t="shared" si="34"/>
        <v>833.01381221532165</v>
      </c>
      <c r="G186" s="32">
        <f t="shared" si="29"/>
        <v>1083.5410738621497</v>
      </c>
      <c r="H186" s="32">
        <f t="shared" si="35"/>
        <v>2799.8499543773378</v>
      </c>
      <c r="I186" s="32">
        <f t="shared" si="36"/>
        <v>1916.5548860774713</v>
      </c>
      <c r="J186" s="32">
        <f t="shared" si="30"/>
        <v>508.29506829986644</v>
      </c>
      <c r="K186" s="32">
        <f t="shared" si="31"/>
        <v>375</v>
      </c>
      <c r="L186" s="33">
        <f t="shared" si="37"/>
        <v>158009.19503149294</v>
      </c>
      <c r="M186" s="8">
        <f t="shared" si="38"/>
        <v>1</v>
      </c>
      <c r="N186" s="8">
        <f t="shared" si="32"/>
        <v>0</v>
      </c>
      <c r="O186" s="8">
        <f t="shared" si="33"/>
        <v>0</v>
      </c>
    </row>
    <row r="187" spans="1:15" x14ac:dyDescent="0.25">
      <c r="A187" s="8">
        <f t="shared" si="26"/>
        <v>7</v>
      </c>
      <c r="B187" s="26">
        <v>163</v>
      </c>
      <c r="C187" s="41">
        <f t="shared" si="27"/>
        <v>47694</v>
      </c>
      <c r="D187" s="41"/>
      <c r="E187" s="32">
        <f t="shared" si="28"/>
        <v>158009.19503149294</v>
      </c>
      <c r="F187" s="32">
        <f t="shared" si="34"/>
        <v>3641.2118089855303</v>
      </c>
      <c r="G187" s="32">
        <f t="shared" si="29"/>
        <v>1077.8586756683681</v>
      </c>
      <c r="H187" s="32">
        <f t="shared" si="35"/>
        <v>5599.6999087546756</v>
      </c>
      <c r="I187" s="32">
        <f t="shared" si="36"/>
        <v>4719.0704846538983</v>
      </c>
      <c r="J187" s="32">
        <f t="shared" si="30"/>
        <v>505.62942410077738</v>
      </c>
      <c r="K187" s="32">
        <f t="shared" si="31"/>
        <v>375</v>
      </c>
      <c r="L187" s="33">
        <f t="shared" si="37"/>
        <v>154367.98322250741</v>
      </c>
      <c r="M187" s="8">
        <f t="shared" si="38"/>
        <v>2</v>
      </c>
      <c r="N187" s="8">
        <f t="shared" si="32"/>
        <v>0</v>
      </c>
      <c r="O187" s="8">
        <f t="shared" si="33"/>
        <v>1</v>
      </c>
    </row>
    <row r="188" spans="1:15" x14ac:dyDescent="0.25">
      <c r="A188" s="8">
        <f t="shared" si="26"/>
        <v>8</v>
      </c>
      <c r="B188" s="26">
        <v>164</v>
      </c>
      <c r="C188" s="41">
        <f t="shared" si="27"/>
        <v>47725</v>
      </c>
      <c r="D188" s="41"/>
      <c r="E188" s="32">
        <f t="shared" si="28"/>
        <v>154367.98322250741</v>
      </c>
      <c r="F188" s="32">
        <f t="shared" si="34"/>
        <v>877.85223459600456</v>
      </c>
      <c r="G188" s="32">
        <f t="shared" si="29"/>
        <v>1053.0201734693096</v>
      </c>
      <c r="H188" s="32">
        <f t="shared" si="35"/>
        <v>2799.8499543773378</v>
      </c>
      <c r="I188" s="32">
        <f t="shared" si="36"/>
        <v>1930.8724080653142</v>
      </c>
      <c r="J188" s="32">
        <f t="shared" si="30"/>
        <v>493.97754631202366</v>
      </c>
      <c r="K188" s="32">
        <f t="shared" si="31"/>
        <v>375</v>
      </c>
      <c r="L188" s="33">
        <f t="shared" si="37"/>
        <v>153490.1309879114</v>
      </c>
      <c r="M188" s="8">
        <f t="shared" si="38"/>
        <v>1</v>
      </c>
      <c r="N188" s="8">
        <f t="shared" si="32"/>
        <v>0</v>
      </c>
      <c r="O188" s="8">
        <f t="shared" si="33"/>
        <v>0</v>
      </c>
    </row>
    <row r="189" spans="1:15" x14ac:dyDescent="0.25">
      <c r="A189" s="8">
        <f t="shared" si="26"/>
        <v>9</v>
      </c>
      <c r="B189" s="26">
        <v>165</v>
      </c>
      <c r="C189" s="41">
        <f t="shared" si="27"/>
        <v>47756</v>
      </c>
      <c r="D189" s="41"/>
      <c r="E189" s="32">
        <f t="shared" si="28"/>
        <v>153490.1309879114</v>
      </c>
      <c r="F189" s="32">
        <f t="shared" si="34"/>
        <v>886.6496249413035</v>
      </c>
      <c r="G189" s="32">
        <f t="shared" si="29"/>
        <v>1047.0319102747178</v>
      </c>
      <c r="H189" s="32">
        <f t="shared" si="35"/>
        <v>2799.8499543773378</v>
      </c>
      <c r="I189" s="32">
        <f t="shared" si="36"/>
        <v>1933.6815352160213</v>
      </c>
      <c r="J189" s="32">
        <f t="shared" si="30"/>
        <v>491.16841916131642</v>
      </c>
      <c r="K189" s="32">
        <f t="shared" si="31"/>
        <v>375</v>
      </c>
      <c r="L189" s="33">
        <f t="shared" si="37"/>
        <v>152603.48136297008</v>
      </c>
      <c r="M189" s="8">
        <f t="shared" si="38"/>
        <v>1</v>
      </c>
      <c r="N189" s="8">
        <f t="shared" si="32"/>
        <v>0</v>
      </c>
      <c r="O189" s="8">
        <f t="shared" si="33"/>
        <v>0</v>
      </c>
    </row>
    <row r="190" spans="1:15" x14ac:dyDescent="0.25">
      <c r="A190" s="8">
        <f t="shared" si="26"/>
        <v>10</v>
      </c>
      <c r="B190" s="26">
        <v>166</v>
      </c>
      <c r="C190" s="41">
        <f t="shared" si="27"/>
        <v>47786</v>
      </c>
      <c r="D190" s="41"/>
      <c r="E190" s="32">
        <f t="shared" si="28"/>
        <v>152603.48136297008</v>
      </c>
      <c r="F190" s="32">
        <f t="shared" si="34"/>
        <v>895.53517827558608</v>
      </c>
      <c r="G190" s="32">
        <f t="shared" si="29"/>
        <v>1040.9836357402476</v>
      </c>
      <c r="H190" s="32">
        <f t="shared" si="35"/>
        <v>2799.8499543773378</v>
      </c>
      <c r="I190" s="32">
        <f t="shared" si="36"/>
        <v>1936.5188140158336</v>
      </c>
      <c r="J190" s="32">
        <f t="shared" si="30"/>
        <v>488.3311403615042</v>
      </c>
      <c r="K190" s="32">
        <f t="shared" si="31"/>
        <v>375</v>
      </c>
      <c r="L190" s="33">
        <f t="shared" si="37"/>
        <v>151707.94618469451</v>
      </c>
      <c r="M190" s="8">
        <f t="shared" si="38"/>
        <v>1</v>
      </c>
      <c r="N190" s="8">
        <f t="shared" si="32"/>
        <v>0</v>
      </c>
      <c r="O190" s="8">
        <f t="shared" si="33"/>
        <v>0</v>
      </c>
    </row>
    <row r="191" spans="1:15" x14ac:dyDescent="0.25">
      <c r="A191" s="8">
        <f t="shared" si="26"/>
        <v>11</v>
      </c>
      <c r="B191" s="26">
        <v>167</v>
      </c>
      <c r="C191" s="41">
        <f t="shared" si="27"/>
        <v>47817</v>
      </c>
      <c r="D191" s="41"/>
      <c r="E191" s="32">
        <f t="shared" si="28"/>
        <v>151707.94618469451</v>
      </c>
      <c r="F191" s="32">
        <f t="shared" si="34"/>
        <v>904.50977812366045</v>
      </c>
      <c r="G191" s="32">
        <f t="shared" si="29"/>
        <v>1034.8747484626549</v>
      </c>
      <c r="H191" s="32">
        <f t="shared" si="35"/>
        <v>2799.8499543773378</v>
      </c>
      <c r="I191" s="32">
        <f t="shared" si="36"/>
        <v>1939.3845265863154</v>
      </c>
      <c r="J191" s="32">
        <f t="shared" si="30"/>
        <v>485.46542779102236</v>
      </c>
      <c r="K191" s="32">
        <f t="shared" si="31"/>
        <v>375</v>
      </c>
      <c r="L191" s="33">
        <f t="shared" si="37"/>
        <v>150803.43640657084</v>
      </c>
      <c r="M191" s="8">
        <f t="shared" si="38"/>
        <v>1</v>
      </c>
      <c r="N191" s="8">
        <f t="shared" si="32"/>
        <v>0</v>
      </c>
      <c r="O191" s="8">
        <f t="shared" si="33"/>
        <v>0</v>
      </c>
    </row>
    <row r="192" spans="1:15" x14ac:dyDescent="0.25">
      <c r="A192" s="8">
        <f t="shared" si="26"/>
        <v>12</v>
      </c>
      <c r="B192" s="26">
        <v>168</v>
      </c>
      <c r="C192" s="41">
        <f t="shared" si="27"/>
        <v>47847</v>
      </c>
      <c r="D192" s="41"/>
      <c r="E192" s="32">
        <f t="shared" si="28"/>
        <v>150803.43640657084</v>
      </c>
      <c r="F192" s="32">
        <f t="shared" si="34"/>
        <v>3713.4242712419127</v>
      </c>
      <c r="G192" s="32">
        <f t="shared" si="29"/>
        <v>1028.7046410117364</v>
      </c>
      <c r="H192" s="32">
        <f t="shared" si="35"/>
        <v>5599.6999087546756</v>
      </c>
      <c r="I192" s="32">
        <f t="shared" si="36"/>
        <v>4742.1289122536491</v>
      </c>
      <c r="J192" s="32">
        <f t="shared" si="30"/>
        <v>482.57099650102663</v>
      </c>
      <c r="K192" s="32">
        <f t="shared" si="31"/>
        <v>375</v>
      </c>
      <c r="L192" s="33">
        <f t="shared" si="37"/>
        <v>147090.01213532893</v>
      </c>
      <c r="M192" s="8">
        <f t="shared" si="38"/>
        <v>2</v>
      </c>
      <c r="N192" s="8">
        <f t="shared" si="32"/>
        <v>1</v>
      </c>
      <c r="O192" s="8">
        <f t="shared" si="33"/>
        <v>0</v>
      </c>
    </row>
    <row r="193" spans="1:15" x14ac:dyDescent="0.25">
      <c r="A193" s="8">
        <f t="shared" si="26"/>
        <v>1</v>
      </c>
      <c r="B193" s="26">
        <v>169</v>
      </c>
      <c r="C193" s="41">
        <f t="shared" si="27"/>
        <v>47878</v>
      </c>
      <c r="D193" s="41"/>
      <c r="E193" s="32">
        <f t="shared" si="28"/>
        <v>147090.01213532893</v>
      </c>
      <c r="F193" s="32">
        <f t="shared" si="34"/>
        <v>950.78837356382883</v>
      </c>
      <c r="G193" s="32">
        <f t="shared" si="29"/>
        <v>1003.3735419804564</v>
      </c>
      <c r="H193" s="32">
        <f t="shared" si="35"/>
        <v>2799.8499543773378</v>
      </c>
      <c r="I193" s="32">
        <f t="shared" si="36"/>
        <v>1954.1619155442852</v>
      </c>
      <c r="J193" s="32">
        <f t="shared" si="30"/>
        <v>470.68803883305253</v>
      </c>
      <c r="K193" s="32">
        <f t="shared" si="31"/>
        <v>375</v>
      </c>
      <c r="L193" s="33">
        <f t="shared" si="37"/>
        <v>146139.22376176511</v>
      </c>
      <c r="M193" s="8">
        <f t="shared" si="38"/>
        <v>1</v>
      </c>
      <c r="N193" s="8">
        <f t="shared" si="32"/>
        <v>0</v>
      </c>
      <c r="O193" s="8">
        <f t="shared" si="33"/>
        <v>0</v>
      </c>
    </row>
    <row r="194" spans="1:15" x14ac:dyDescent="0.25">
      <c r="A194" s="8">
        <f t="shared" si="26"/>
        <v>2</v>
      </c>
      <c r="B194" s="26">
        <v>170</v>
      </c>
      <c r="C194" s="41">
        <f t="shared" si="27"/>
        <v>47907</v>
      </c>
      <c r="D194" s="41"/>
      <c r="E194" s="32">
        <f t="shared" si="28"/>
        <v>146139.22376176511</v>
      </c>
      <c r="F194" s="32">
        <f t="shared" si="34"/>
        <v>960.31669294193262</v>
      </c>
      <c r="G194" s="32">
        <f t="shared" si="29"/>
        <v>996.88774539775682</v>
      </c>
      <c r="H194" s="32">
        <f t="shared" si="35"/>
        <v>2799.8499543773378</v>
      </c>
      <c r="I194" s="32">
        <f t="shared" si="36"/>
        <v>1957.2044383396894</v>
      </c>
      <c r="J194" s="32">
        <f t="shared" si="30"/>
        <v>467.64551603764829</v>
      </c>
      <c r="K194" s="32">
        <f t="shared" si="31"/>
        <v>375</v>
      </c>
      <c r="L194" s="33">
        <f t="shared" si="37"/>
        <v>145178.90706882317</v>
      </c>
      <c r="M194" s="8">
        <f t="shared" si="38"/>
        <v>1</v>
      </c>
      <c r="N194" s="8">
        <f t="shared" si="32"/>
        <v>0</v>
      </c>
      <c r="O194" s="8">
        <f t="shared" si="33"/>
        <v>0</v>
      </c>
    </row>
    <row r="195" spans="1:15" x14ac:dyDescent="0.25">
      <c r="A195" s="8">
        <f t="shared" si="26"/>
        <v>3</v>
      </c>
      <c r="B195" s="26">
        <v>171</v>
      </c>
      <c r="C195" s="41">
        <f t="shared" si="27"/>
        <v>47937</v>
      </c>
      <c r="D195" s="41"/>
      <c r="E195" s="32">
        <f t="shared" si="28"/>
        <v>145178.90706882317</v>
      </c>
      <c r="F195" s="32">
        <f t="shared" si="34"/>
        <v>969.94050030947324</v>
      </c>
      <c r="G195" s="32">
        <f t="shared" si="29"/>
        <v>990.33695144763055</v>
      </c>
      <c r="H195" s="32">
        <f t="shared" si="35"/>
        <v>2799.8499543773378</v>
      </c>
      <c r="I195" s="32">
        <f t="shared" si="36"/>
        <v>1960.2774517571038</v>
      </c>
      <c r="J195" s="32">
        <f t="shared" si="30"/>
        <v>464.5725026202341</v>
      </c>
      <c r="K195" s="32">
        <f t="shared" si="31"/>
        <v>375</v>
      </c>
      <c r="L195" s="33">
        <f t="shared" si="37"/>
        <v>144208.96656851369</v>
      </c>
      <c r="M195" s="8">
        <f t="shared" si="38"/>
        <v>1</v>
      </c>
      <c r="N195" s="8">
        <f t="shared" si="32"/>
        <v>0</v>
      </c>
      <c r="O195" s="8">
        <f t="shared" si="33"/>
        <v>0</v>
      </c>
    </row>
    <row r="196" spans="1:15" x14ac:dyDescent="0.25">
      <c r="A196" s="8">
        <f t="shared" si="26"/>
        <v>4</v>
      </c>
      <c r="B196" s="26">
        <v>172</v>
      </c>
      <c r="C196" s="41">
        <f t="shared" si="27"/>
        <v>47968</v>
      </c>
      <c r="D196" s="41"/>
      <c r="E196" s="32">
        <f t="shared" si="28"/>
        <v>144208.96656851369</v>
      </c>
      <c r="F196" s="32">
        <f t="shared" si="34"/>
        <v>979.66075259870274</v>
      </c>
      <c r="G196" s="32">
        <f t="shared" si="29"/>
        <v>983.72050875939124</v>
      </c>
      <c r="H196" s="32">
        <f t="shared" si="35"/>
        <v>2799.8499543773378</v>
      </c>
      <c r="I196" s="32">
        <f t="shared" si="36"/>
        <v>1963.381261358094</v>
      </c>
      <c r="J196" s="32">
        <f t="shared" si="30"/>
        <v>461.46869301924374</v>
      </c>
      <c r="K196" s="32">
        <f t="shared" si="31"/>
        <v>375</v>
      </c>
      <c r="L196" s="33">
        <f t="shared" si="37"/>
        <v>143229.305815915</v>
      </c>
      <c r="M196" s="8">
        <f t="shared" si="38"/>
        <v>1</v>
      </c>
      <c r="N196" s="8">
        <f t="shared" si="32"/>
        <v>0</v>
      </c>
      <c r="O196" s="8">
        <f t="shared" si="33"/>
        <v>0</v>
      </c>
    </row>
    <row r="197" spans="1:15" x14ac:dyDescent="0.25">
      <c r="A197" s="8">
        <f t="shared" si="26"/>
        <v>5</v>
      </c>
      <c r="B197" s="26">
        <v>173</v>
      </c>
      <c r="C197" s="41">
        <f t="shared" si="27"/>
        <v>47998</v>
      </c>
      <c r="D197" s="41"/>
      <c r="E197" s="32">
        <f t="shared" si="28"/>
        <v>143229.305815915</v>
      </c>
      <c r="F197" s="32">
        <f t="shared" si="34"/>
        <v>989.47841633176415</v>
      </c>
      <c r="G197" s="32">
        <f t="shared" si="29"/>
        <v>977.03775943464564</v>
      </c>
      <c r="H197" s="32">
        <f t="shared" si="35"/>
        <v>2799.8499543773378</v>
      </c>
      <c r="I197" s="32">
        <f t="shared" si="36"/>
        <v>1966.5161757664098</v>
      </c>
      <c r="J197" s="32">
        <f t="shared" si="30"/>
        <v>458.33377861092794</v>
      </c>
      <c r="K197" s="32">
        <f t="shared" si="31"/>
        <v>375</v>
      </c>
      <c r="L197" s="33">
        <f t="shared" si="37"/>
        <v>142239.82739958324</v>
      </c>
      <c r="M197" s="8">
        <f t="shared" si="38"/>
        <v>1</v>
      </c>
      <c r="N197" s="8">
        <f t="shared" si="32"/>
        <v>0</v>
      </c>
      <c r="O197" s="8">
        <f t="shared" si="33"/>
        <v>0</v>
      </c>
    </row>
    <row r="198" spans="1:15" x14ac:dyDescent="0.25">
      <c r="A198" s="8">
        <f t="shared" si="26"/>
        <v>6</v>
      </c>
      <c r="B198" s="26">
        <v>174</v>
      </c>
      <c r="C198" s="41">
        <f t="shared" si="27"/>
        <v>48029</v>
      </c>
      <c r="D198" s="41"/>
      <c r="E198" s="32">
        <f t="shared" si="28"/>
        <v>142239.82739958324</v>
      </c>
      <c r="F198" s="32">
        <f t="shared" si="34"/>
        <v>999.3944677167957</v>
      </c>
      <c r="G198" s="32">
        <f t="shared" si="29"/>
        <v>970.28803898187573</v>
      </c>
      <c r="H198" s="32">
        <f t="shared" si="35"/>
        <v>2799.8499543773378</v>
      </c>
      <c r="I198" s="32">
        <f t="shared" si="36"/>
        <v>1969.6825066986714</v>
      </c>
      <c r="J198" s="32">
        <f t="shared" si="30"/>
        <v>455.16744767866635</v>
      </c>
      <c r="K198" s="32">
        <f t="shared" si="31"/>
        <v>375</v>
      </c>
      <c r="L198" s="33">
        <f t="shared" si="37"/>
        <v>141240.43293186644</v>
      </c>
      <c r="M198" s="8">
        <f t="shared" si="38"/>
        <v>1</v>
      </c>
      <c r="N198" s="8">
        <f t="shared" si="32"/>
        <v>0</v>
      </c>
      <c r="O198" s="8">
        <f t="shared" si="33"/>
        <v>0</v>
      </c>
    </row>
    <row r="199" spans="1:15" x14ac:dyDescent="0.25">
      <c r="A199" s="8">
        <f t="shared" si="26"/>
        <v>7</v>
      </c>
      <c r="B199" s="26">
        <v>175</v>
      </c>
      <c r="C199" s="41">
        <f t="shared" si="27"/>
        <v>48059</v>
      </c>
      <c r="D199" s="41"/>
      <c r="E199" s="32">
        <f t="shared" si="28"/>
        <v>141240.43293186644</v>
      </c>
      <c r="F199" s="32">
        <f t="shared" si="34"/>
        <v>3809.2598471223369</v>
      </c>
      <c r="G199" s="32">
        <f t="shared" si="29"/>
        <v>963.47067625036618</v>
      </c>
      <c r="H199" s="32">
        <f t="shared" si="35"/>
        <v>5599.6999087546756</v>
      </c>
      <c r="I199" s="32">
        <f t="shared" si="36"/>
        <v>4772.7305233727029</v>
      </c>
      <c r="J199" s="32">
        <f t="shared" si="30"/>
        <v>451.96938538197259</v>
      </c>
      <c r="K199" s="32">
        <f t="shared" si="31"/>
        <v>375</v>
      </c>
      <c r="L199" s="33">
        <f t="shared" si="37"/>
        <v>137431.17308474411</v>
      </c>
      <c r="M199" s="8">
        <f t="shared" si="38"/>
        <v>2</v>
      </c>
      <c r="N199" s="8">
        <f t="shared" si="32"/>
        <v>0</v>
      </c>
      <c r="O199" s="8">
        <f t="shared" si="33"/>
        <v>1</v>
      </c>
    </row>
    <row r="200" spans="1:15" x14ac:dyDescent="0.25">
      <c r="A200" s="8">
        <f t="shared" si="26"/>
        <v>8</v>
      </c>
      <c r="B200" s="26">
        <v>176</v>
      </c>
      <c r="C200" s="41">
        <f t="shared" si="27"/>
        <v>48090</v>
      </c>
      <c r="D200" s="41"/>
      <c r="E200" s="32">
        <f t="shared" si="28"/>
        <v>137431.17308474411</v>
      </c>
      <c r="F200" s="32">
        <f t="shared" si="34"/>
        <v>1047.5843650321619</v>
      </c>
      <c r="G200" s="32">
        <f t="shared" si="29"/>
        <v>937.48583547399471</v>
      </c>
      <c r="H200" s="32">
        <f t="shared" si="35"/>
        <v>2799.8499543773378</v>
      </c>
      <c r="I200" s="32">
        <f t="shared" si="36"/>
        <v>1985.0702005061567</v>
      </c>
      <c r="J200" s="32">
        <f t="shared" si="30"/>
        <v>439.77975387118113</v>
      </c>
      <c r="K200" s="32">
        <f t="shared" si="31"/>
        <v>375</v>
      </c>
      <c r="L200" s="33">
        <f t="shared" si="37"/>
        <v>136383.58871971196</v>
      </c>
      <c r="M200" s="8">
        <f t="shared" si="38"/>
        <v>1</v>
      </c>
      <c r="N200" s="8">
        <f t="shared" si="32"/>
        <v>0</v>
      </c>
      <c r="O200" s="8">
        <f t="shared" si="33"/>
        <v>0</v>
      </c>
    </row>
    <row r="201" spans="1:15" x14ac:dyDescent="0.25">
      <c r="A201" s="8">
        <f t="shared" si="26"/>
        <v>9</v>
      </c>
      <c r="B201" s="26">
        <v>177</v>
      </c>
      <c r="C201" s="41">
        <f t="shared" si="27"/>
        <v>48121</v>
      </c>
      <c r="D201" s="41"/>
      <c r="E201" s="32">
        <f t="shared" si="28"/>
        <v>136383.58871971196</v>
      </c>
      <c r="F201" s="32">
        <f t="shared" si="34"/>
        <v>1058.0827247966176</v>
      </c>
      <c r="G201" s="32">
        <f t="shared" si="29"/>
        <v>930.3397456776421</v>
      </c>
      <c r="H201" s="32">
        <f t="shared" si="35"/>
        <v>2799.8499543773378</v>
      </c>
      <c r="I201" s="32">
        <f t="shared" si="36"/>
        <v>1988.4224704742596</v>
      </c>
      <c r="J201" s="32">
        <f t="shared" si="30"/>
        <v>436.42748390307821</v>
      </c>
      <c r="K201" s="32">
        <f t="shared" si="31"/>
        <v>375</v>
      </c>
      <c r="L201" s="33">
        <f t="shared" si="37"/>
        <v>135325.50599491535</v>
      </c>
      <c r="M201" s="8">
        <f t="shared" si="38"/>
        <v>1</v>
      </c>
      <c r="N201" s="8">
        <f t="shared" si="32"/>
        <v>0</v>
      </c>
      <c r="O201" s="8">
        <f t="shared" si="33"/>
        <v>0</v>
      </c>
    </row>
    <row r="202" spans="1:15" x14ac:dyDescent="0.25">
      <c r="A202" s="8">
        <f t="shared" si="26"/>
        <v>10</v>
      </c>
      <c r="B202" s="26">
        <v>178</v>
      </c>
      <c r="C202" s="41">
        <f t="shared" si="27"/>
        <v>48151</v>
      </c>
      <c r="D202" s="41"/>
      <c r="E202" s="32">
        <f t="shared" si="28"/>
        <v>135325.50599491535</v>
      </c>
      <c r="F202" s="32">
        <f t="shared" si="34"/>
        <v>1068.6862938038057</v>
      </c>
      <c r="G202" s="32">
        <f t="shared" si="29"/>
        <v>923.1220413898028</v>
      </c>
      <c r="H202" s="32">
        <f t="shared" si="35"/>
        <v>2799.8499543773378</v>
      </c>
      <c r="I202" s="32">
        <f t="shared" si="36"/>
        <v>1991.8083351936086</v>
      </c>
      <c r="J202" s="32">
        <f t="shared" si="30"/>
        <v>433.0416191837291</v>
      </c>
      <c r="K202" s="32">
        <f t="shared" si="31"/>
        <v>375</v>
      </c>
      <c r="L202" s="33">
        <f t="shared" si="37"/>
        <v>134256.81970111156</v>
      </c>
      <c r="M202" s="8">
        <f t="shared" si="38"/>
        <v>1</v>
      </c>
      <c r="N202" s="8">
        <f t="shared" si="32"/>
        <v>0</v>
      </c>
      <c r="O202" s="8">
        <f t="shared" si="33"/>
        <v>0</v>
      </c>
    </row>
    <row r="203" spans="1:15" x14ac:dyDescent="0.25">
      <c r="A203" s="8">
        <f t="shared" si="26"/>
        <v>11</v>
      </c>
      <c r="B203" s="26">
        <v>179</v>
      </c>
      <c r="C203" s="41">
        <f t="shared" si="27"/>
        <v>48182</v>
      </c>
      <c r="D203" s="41"/>
      <c r="E203" s="32">
        <f t="shared" si="28"/>
        <v>134256.81970111156</v>
      </c>
      <c r="F203" s="32">
        <f t="shared" si="34"/>
        <v>1079.3961264074555</v>
      </c>
      <c r="G203" s="32">
        <f t="shared" si="29"/>
        <v>915.83200492632534</v>
      </c>
      <c r="H203" s="32">
        <f t="shared" si="35"/>
        <v>2799.8499543773378</v>
      </c>
      <c r="I203" s="32">
        <f t="shared" si="36"/>
        <v>1995.2281313337808</v>
      </c>
      <c r="J203" s="32">
        <f t="shared" si="30"/>
        <v>429.62182304355696</v>
      </c>
      <c r="K203" s="32">
        <f t="shared" si="31"/>
        <v>375</v>
      </c>
      <c r="L203" s="33">
        <f t="shared" si="37"/>
        <v>133177.42357470409</v>
      </c>
      <c r="M203" s="8">
        <f t="shared" si="38"/>
        <v>1</v>
      </c>
      <c r="N203" s="8">
        <f t="shared" si="32"/>
        <v>0</v>
      </c>
      <c r="O203" s="8">
        <f t="shared" si="33"/>
        <v>0</v>
      </c>
    </row>
    <row r="204" spans="1:15" x14ac:dyDescent="0.25">
      <c r="A204" s="8">
        <f t="shared" si="26"/>
        <v>12</v>
      </c>
      <c r="B204" s="26">
        <v>180</v>
      </c>
      <c r="C204" s="41">
        <f t="shared" si="27"/>
        <v>48212</v>
      </c>
      <c r="D204" s="41"/>
      <c r="E204" s="32">
        <f t="shared" si="28"/>
        <v>133177.42357470409</v>
      </c>
      <c r="F204" s="32">
        <f t="shared" si="34"/>
        <v>3890.0632419048306</v>
      </c>
      <c r="G204" s="32">
        <f t="shared" si="29"/>
        <v>908.46891141079152</v>
      </c>
      <c r="H204" s="32">
        <f t="shared" si="35"/>
        <v>5599.6999087546756</v>
      </c>
      <c r="I204" s="32">
        <f t="shared" si="36"/>
        <v>4798.5321533156221</v>
      </c>
      <c r="J204" s="32">
        <f t="shared" si="30"/>
        <v>426.16775543905305</v>
      </c>
      <c r="K204" s="32">
        <f t="shared" si="31"/>
        <v>375</v>
      </c>
      <c r="L204" s="33">
        <f t="shared" si="37"/>
        <v>129287.36033279926</v>
      </c>
      <c r="M204" s="8">
        <f t="shared" si="38"/>
        <v>2</v>
      </c>
      <c r="N204" s="8">
        <f t="shared" si="32"/>
        <v>1</v>
      </c>
      <c r="O204" s="8">
        <f t="shared" si="33"/>
        <v>0</v>
      </c>
    </row>
    <row r="205" spans="1:15" x14ac:dyDescent="0.25">
      <c r="A205" s="8">
        <f t="shared" si="26"/>
        <v>1</v>
      </c>
      <c r="B205" s="26">
        <v>181</v>
      </c>
      <c r="C205" s="41">
        <f t="shared" si="27"/>
        <v>48243</v>
      </c>
      <c r="D205" s="41"/>
      <c r="E205" s="32">
        <f t="shared" si="28"/>
        <v>129287.36033279926</v>
      </c>
      <c r="F205" s="32">
        <f t="shared" si="34"/>
        <v>1129.1975304994162</v>
      </c>
      <c r="G205" s="32">
        <f t="shared" si="29"/>
        <v>881.93287081296398</v>
      </c>
      <c r="H205" s="32">
        <f t="shared" si="35"/>
        <v>2799.8499543773378</v>
      </c>
      <c r="I205" s="32">
        <f t="shared" si="36"/>
        <v>2011.1304013123802</v>
      </c>
      <c r="J205" s="32">
        <f t="shared" si="30"/>
        <v>413.71955306495761</v>
      </c>
      <c r="K205" s="32">
        <f t="shared" si="31"/>
        <v>375</v>
      </c>
      <c r="L205" s="33">
        <f t="shared" si="37"/>
        <v>128158.16280229985</v>
      </c>
      <c r="M205" s="8">
        <f t="shared" si="38"/>
        <v>1</v>
      </c>
      <c r="N205" s="8">
        <f t="shared" si="32"/>
        <v>0</v>
      </c>
      <c r="O205" s="8">
        <f t="shared" si="33"/>
        <v>0</v>
      </c>
    </row>
    <row r="206" spans="1:15" x14ac:dyDescent="0.25">
      <c r="A206" s="8">
        <f t="shared" si="26"/>
        <v>2</v>
      </c>
      <c r="B206" s="26">
        <v>182</v>
      </c>
      <c r="C206" s="41">
        <f t="shared" si="27"/>
        <v>48273</v>
      </c>
      <c r="D206" s="41"/>
      <c r="E206" s="32">
        <f t="shared" si="28"/>
        <v>128158.16280229985</v>
      </c>
      <c r="F206" s="32">
        <f t="shared" si="34"/>
        <v>1140.513776060177</v>
      </c>
      <c r="G206" s="32">
        <f t="shared" si="29"/>
        <v>874.23005734980131</v>
      </c>
      <c r="H206" s="32">
        <f t="shared" si="35"/>
        <v>2799.8499543773378</v>
      </c>
      <c r="I206" s="32">
        <f t="shared" si="36"/>
        <v>2014.7438334099784</v>
      </c>
      <c r="J206" s="32">
        <f t="shared" si="30"/>
        <v>410.10612096735946</v>
      </c>
      <c r="K206" s="32">
        <f t="shared" si="31"/>
        <v>375</v>
      </c>
      <c r="L206" s="33">
        <f t="shared" si="37"/>
        <v>127017.64902623967</v>
      </c>
      <c r="M206" s="8">
        <f t="shared" si="38"/>
        <v>1</v>
      </c>
      <c r="N206" s="8">
        <f t="shared" si="32"/>
        <v>0</v>
      </c>
      <c r="O206" s="8">
        <f t="shared" si="33"/>
        <v>0</v>
      </c>
    </row>
    <row r="207" spans="1:15" x14ac:dyDescent="0.25">
      <c r="A207" s="8">
        <f t="shared" si="26"/>
        <v>3</v>
      </c>
      <c r="B207" s="26">
        <v>183</v>
      </c>
      <c r="C207" s="41">
        <f t="shared" si="27"/>
        <v>48303</v>
      </c>
      <c r="D207" s="41"/>
      <c r="E207" s="32">
        <f t="shared" si="28"/>
        <v>127017.64902623967</v>
      </c>
      <c r="F207" s="32">
        <f t="shared" si="34"/>
        <v>1151.9434273007528</v>
      </c>
      <c r="G207" s="32">
        <f t="shared" si="29"/>
        <v>866.45005019261816</v>
      </c>
      <c r="H207" s="32">
        <f t="shared" si="35"/>
        <v>2799.8499543773378</v>
      </c>
      <c r="I207" s="32">
        <f t="shared" si="36"/>
        <v>2018.3934774933709</v>
      </c>
      <c r="J207" s="32">
        <f t="shared" si="30"/>
        <v>406.4564768839669</v>
      </c>
      <c r="K207" s="32">
        <f t="shared" si="31"/>
        <v>375</v>
      </c>
      <c r="L207" s="33">
        <f t="shared" si="37"/>
        <v>125865.70559893892</v>
      </c>
      <c r="M207" s="8">
        <f t="shared" si="38"/>
        <v>1</v>
      </c>
      <c r="N207" s="8">
        <f t="shared" si="32"/>
        <v>0</v>
      </c>
      <c r="O207" s="8">
        <f t="shared" si="33"/>
        <v>0</v>
      </c>
    </row>
    <row r="208" spans="1:15" x14ac:dyDescent="0.25">
      <c r="A208" s="8">
        <f t="shared" si="26"/>
        <v>4</v>
      </c>
      <c r="B208" s="26">
        <v>184</v>
      </c>
      <c r="C208" s="41">
        <f t="shared" si="27"/>
        <v>48334</v>
      </c>
      <c r="D208" s="41"/>
      <c r="E208" s="32">
        <f t="shared" si="28"/>
        <v>125865.70559893892</v>
      </c>
      <c r="F208" s="32">
        <f t="shared" si="34"/>
        <v>1163.4876207154109</v>
      </c>
      <c r="G208" s="32">
        <f t="shared" si="29"/>
        <v>858.59207574532229</v>
      </c>
      <c r="H208" s="32">
        <f t="shared" si="35"/>
        <v>2799.8499543773378</v>
      </c>
      <c r="I208" s="32">
        <f t="shared" si="36"/>
        <v>2022.0796964607332</v>
      </c>
      <c r="J208" s="32">
        <f t="shared" si="30"/>
        <v>402.77025791660452</v>
      </c>
      <c r="K208" s="32">
        <f t="shared" si="31"/>
        <v>375</v>
      </c>
      <c r="L208" s="33">
        <f t="shared" si="37"/>
        <v>124702.2179782235</v>
      </c>
      <c r="M208" s="8">
        <f t="shared" si="38"/>
        <v>1</v>
      </c>
      <c r="N208" s="8">
        <f t="shared" si="32"/>
        <v>0</v>
      </c>
      <c r="O208" s="8">
        <f t="shared" si="33"/>
        <v>0</v>
      </c>
    </row>
    <row r="209" spans="1:15" x14ac:dyDescent="0.25">
      <c r="A209" s="8">
        <f t="shared" si="26"/>
        <v>5</v>
      </c>
      <c r="B209" s="26">
        <v>185</v>
      </c>
      <c r="C209" s="41">
        <f t="shared" si="27"/>
        <v>48364</v>
      </c>
      <c r="D209" s="41"/>
      <c r="E209" s="32">
        <f t="shared" si="28"/>
        <v>124702.2179782235</v>
      </c>
      <c r="F209" s="32">
        <f t="shared" si="34"/>
        <v>1175.1475041877898</v>
      </c>
      <c r="G209" s="32">
        <f t="shared" si="29"/>
        <v>850.65535265923279</v>
      </c>
      <c r="H209" s="32">
        <f t="shared" si="35"/>
        <v>2799.8499543773378</v>
      </c>
      <c r="I209" s="32">
        <f t="shared" si="36"/>
        <v>2025.8028568470227</v>
      </c>
      <c r="J209" s="32">
        <f t="shared" si="30"/>
        <v>399.04709753031517</v>
      </c>
      <c r="K209" s="32">
        <f t="shared" si="31"/>
        <v>375</v>
      </c>
      <c r="L209" s="33">
        <f t="shared" si="37"/>
        <v>123527.07047403572</v>
      </c>
      <c r="M209" s="8">
        <f t="shared" si="38"/>
        <v>1</v>
      </c>
      <c r="N209" s="8">
        <f t="shared" si="32"/>
        <v>0</v>
      </c>
      <c r="O209" s="8">
        <f t="shared" si="33"/>
        <v>0</v>
      </c>
    </row>
    <row r="210" spans="1:15" x14ac:dyDescent="0.25">
      <c r="A210" s="8">
        <f t="shared" si="26"/>
        <v>6</v>
      </c>
      <c r="B210" s="26">
        <v>186</v>
      </c>
      <c r="C210" s="41">
        <f t="shared" si="27"/>
        <v>48395</v>
      </c>
      <c r="D210" s="41"/>
      <c r="E210" s="32">
        <f t="shared" si="28"/>
        <v>123527.07047403572</v>
      </c>
      <c r="F210" s="32">
        <f t="shared" si="34"/>
        <v>1186.924237105035</v>
      </c>
      <c r="G210" s="32">
        <f t="shared" si="29"/>
        <v>842.63909175538868</v>
      </c>
      <c r="H210" s="32">
        <f t="shared" si="35"/>
        <v>2799.8499543773378</v>
      </c>
      <c r="I210" s="32">
        <f t="shared" si="36"/>
        <v>2029.5633288604236</v>
      </c>
      <c r="J210" s="32">
        <f t="shared" si="30"/>
        <v>395.28662551691428</v>
      </c>
      <c r="K210" s="32">
        <f t="shared" si="31"/>
        <v>375</v>
      </c>
      <c r="L210" s="33">
        <f t="shared" si="37"/>
        <v>122340.14623693068</v>
      </c>
      <c r="M210" s="8">
        <f t="shared" si="38"/>
        <v>1</v>
      </c>
      <c r="N210" s="8">
        <f t="shared" si="32"/>
        <v>0</v>
      </c>
      <c r="O210" s="8">
        <f t="shared" si="33"/>
        <v>0</v>
      </c>
    </row>
    <row r="211" spans="1:15" x14ac:dyDescent="0.25">
      <c r="A211" s="8">
        <f t="shared" si="26"/>
        <v>7</v>
      </c>
      <c r="B211" s="26">
        <v>187</v>
      </c>
      <c r="C211" s="41">
        <f t="shared" si="27"/>
        <v>48425</v>
      </c>
      <c r="D211" s="41"/>
      <c r="E211" s="32">
        <f t="shared" si="28"/>
        <v>122340.14623693068</v>
      </c>
      <c r="F211" s="32">
        <f t="shared" si="34"/>
        <v>3998.6689448504203</v>
      </c>
      <c r="G211" s="32">
        <f t="shared" si="29"/>
        <v>834.54249594607688</v>
      </c>
      <c r="H211" s="32">
        <f t="shared" si="35"/>
        <v>5599.6999087546756</v>
      </c>
      <c r="I211" s="32">
        <f t="shared" si="36"/>
        <v>4833.2114407964973</v>
      </c>
      <c r="J211" s="32">
        <f t="shared" si="30"/>
        <v>391.48846795817815</v>
      </c>
      <c r="K211" s="32">
        <f t="shared" si="31"/>
        <v>375</v>
      </c>
      <c r="L211" s="33">
        <f t="shared" si="37"/>
        <v>118341.47729208026</v>
      </c>
      <c r="M211" s="8">
        <f t="shared" si="38"/>
        <v>2</v>
      </c>
      <c r="N211" s="8">
        <f t="shared" si="32"/>
        <v>0</v>
      </c>
      <c r="O211" s="8">
        <f t="shared" si="33"/>
        <v>1</v>
      </c>
    </row>
    <row r="212" spans="1:15" x14ac:dyDescent="0.25">
      <c r="A212" s="8">
        <f t="shared" si="26"/>
        <v>8</v>
      </c>
      <c r="B212" s="26">
        <v>188</v>
      </c>
      <c r="C212" s="41">
        <f t="shared" si="27"/>
        <v>48456</v>
      </c>
      <c r="D212" s="41"/>
      <c r="E212" s="32">
        <f t="shared" si="28"/>
        <v>118341.47729208026</v>
      </c>
      <c r="F212" s="32">
        <f t="shared" si="34"/>
        <v>1238.8916247765806</v>
      </c>
      <c r="G212" s="32">
        <f t="shared" si="29"/>
        <v>807.26560226610036</v>
      </c>
      <c r="H212" s="32">
        <f t="shared" si="35"/>
        <v>2799.8499543773378</v>
      </c>
      <c r="I212" s="32">
        <f t="shared" si="36"/>
        <v>2046.1572270426809</v>
      </c>
      <c r="J212" s="32">
        <f t="shared" si="30"/>
        <v>378.69272733465681</v>
      </c>
      <c r="K212" s="32">
        <f t="shared" si="31"/>
        <v>375</v>
      </c>
      <c r="L212" s="33">
        <f t="shared" si="37"/>
        <v>117102.58566730369</v>
      </c>
      <c r="M212" s="8">
        <f t="shared" si="38"/>
        <v>1</v>
      </c>
      <c r="N212" s="8">
        <f t="shared" si="32"/>
        <v>0</v>
      </c>
      <c r="O212" s="8">
        <f t="shared" si="33"/>
        <v>0</v>
      </c>
    </row>
    <row r="213" spans="1:15" x14ac:dyDescent="0.25">
      <c r="A213" s="8">
        <f t="shared" si="26"/>
        <v>9</v>
      </c>
      <c r="B213" s="26">
        <v>189</v>
      </c>
      <c r="C213" s="41">
        <f t="shared" si="27"/>
        <v>48487</v>
      </c>
      <c r="D213" s="41"/>
      <c r="E213" s="32">
        <f t="shared" si="28"/>
        <v>117102.58566730369</v>
      </c>
      <c r="F213" s="32">
        <f t="shared" si="34"/>
        <v>1251.3071689754252</v>
      </c>
      <c r="G213" s="32">
        <f t="shared" si="29"/>
        <v>798.81451126654076</v>
      </c>
      <c r="H213" s="32">
        <f t="shared" si="35"/>
        <v>2799.8499543773378</v>
      </c>
      <c r="I213" s="32">
        <f t="shared" si="36"/>
        <v>2050.1216802419658</v>
      </c>
      <c r="J213" s="32">
        <f t="shared" si="30"/>
        <v>374.72827413537181</v>
      </c>
      <c r="K213" s="32">
        <f t="shared" si="31"/>
        <v>375</v>
      </c>
      <c r="L213" s="33">
        <f t="shared" si="37"/>
        <v>115851.27849832826</v>
      </c>
      <c r="M213" s="8">
        <f t="shared" si="38"/>
        <v>1</v>
      </c>
      <c r="N213" s="8">
        <f t="shared" si="32"/>
        <v>0</v>
      </c>
      <c r="O213" s="8">
        <f t="shared" si="33"/>
        <v>0</v>
      </c>
    </row>
    <row r="214" spans="1:15" x14ac:dyDescent="0.25">
      <c r="A214" s="8">
        <f t="shared" si="26"/>
        <v>10</v>
      </c>
      <c r="B214" s="26">
        <v>190</v>
      </c>
      <c r="C214" s="41">
        <f t="shared" si="27"/>
        <v>48517</v>
      </c>
      <c r="D214" s="41"/>
      <c r="E214" s="32">
        <f t="shared" si="28"/>
        <v>115851.27849832826</v>
      </c>
      <c r="F214" s="32">
        <f t="shared" si="34"/>
        <v>1263.8471354680933</v>
      </c>
      <c r="G214" s="32">
        <f t="shared" si="29"/>
        <v>790.27872771459386</v>
      </c>
      <c r="H214" s="32">
        <f t="shared" si="35"/>
        <v>2799.8499543773378</v>
      </c>
      <c r="I214" s="32">
        <f t="shared" si="36"/>
        <v>2054.1258631826872</v>
      </c>
      <c r="J214" s="32">
        <f t="shared" si="30"/>
        <v>370.72409119465038</v>
      </c>
      <c r="K214" s="32">
        <f t="shared" si="31"/>
        <v>375</v>
      </c>
      <c r="L214" s="33">
        <f t="shared" si="37"/>
        <v>114587.43136286017</v>
      </c>
      <c r="M214" s="8">
        <f t="shared" si="38"/>
        <v>1</v>
      </c>
      <c r="N214" s="8">
        <f t="shared" si="32"/>
        <v>0</v>
      </c>
      <c r="O214" s="8">
        <f t="shared" si="33"/>
        <v>0</v>
      </c>
    </row>
    <row r="215" spans="1:15" x14ac:dyDescent="0.25">
      <c r="A215" s="8">
        <f t="shared" si="26"/>
        <v>11</v>
      </c>
      <c r="B215" s="26">
        <v>191</v>
      </c>
      <c r="C215" s="41">
        <f t="shared" si="27"/>
        <v>48548</v>
      </c>
      <c r="D215" s="41"/>
      <c r="E215" s="32">
        <f t="shared" si="28"/>
        <v>114587.43136286017</v>
      </c>
      <c r="F215" s="32">
        <f t="shared" si="34"/>
        <v>1276.5127711517775</v>
      </c>
      <c r="G215" s="32">
        <f t="shared" si="29"/>
        <v>781.6574028644078</v>
      </c>
      <c r="H215" s="32">
        <f t="shared" si="35"/>
        <v>2799.8499543773378</v>
      </c>
      <c r="I215" s="32">
        <f t="shared" si="36"/>
        <v>2058.1701740161852</v>
      </c>
      <c r="J215" s="32">
        <f t="shared" si="30"/>
        <v>366.6797803611525</v>
      </c>
      <c r="K215" s="32">
        <f t="shared" si="31"/>
        <v>375</v>
      </c>
      <c r="L215" s="33">
        <f t="shared" si="37"/>
        <v>113310.9185917084</v>
      </c>
      <c r="M215" s="8">
        <f t="shared" si="38"/>
        <v>1</v>
      </c>
      <c r="N215" s="8">
        <f t="shared" si="32"/>
        <v>0</v>
      </c>
      <c r="O215" s="8">
        <f t="shared" si="33"/>
        <v>0</v>
      </c>
    </row>
    <row r="216" spans="1:15" x14ac:dyDescent="0.25">
      <c r="A216" s="8">
        <f t="shared" si="26"/>
        <v>12</v>
      </c>
      <c r="B216" s="26">
        <v>192</v>
      </c>
      <c r="C216" s="41">
        <f t="shared" si="27"/>
        <v>48578</v>
      </c>
      <c r="D216" s="41"/>
      <c r="E216" s="32">
        <f t="shared" si="28"/>
        <v>113310.9185917084</v>
      </c>
      <c r="F216" s="32">
        <f t="shared" si="34"/>
        <v>4089.1552897967786</v>
      </c>
      <c r="G216" s="32">
        <f t="shared" si="29"/>
        <v>772.94967946442989</v>
      </c>
      <c r="H216" s="32">
        <f t="shared" si="35"/>
        <v>5599.6999087546756</v>
      </c>
      <c r="I216" s="32">
        <f t="shared" si="36"/>
        <v>4862.1049692612087</v>
      </c>
      <c r="J216" s="32">
        <f t="shared" si="30"/>
        <v>362.59493949346682</v>
      </c>
      <c r="K216" s="32">
        <f t="shared" si="31"/>
        <v>375</v>
      </c>
      <c r="L216" s="33">
        <f t="shared" si="37"/>
        <v>109221.76330191162</v>
      </c>
      <c r="M216" s="8">
        <f t="shared" si="38"/>
        <v>2</v>
      </c>
      <c r="N216" s="8">
        <f t="shared" si="32"/>
        <v>1</v>
      </c>
      <c r="O216" s="8">
        <f t="shared" si="33"/>
        <v>0</v>
      </c>
    </row>
    <row r="217" spans="1:15" x14ac:dyDescent="0.25">
      <c r="A217" s="8">
        <f t="shared" ref="A217:A264" si="39">+MONTH(C217)</f>
        <v>1</v>
      </c>
      <c r="B217" s="26">
        <v>193</v>
      </c>
      <c r="C217" s="41">
        <f t="shared" si="27"/>
        <v>48609</v>
      </c>
      <c r="D217" s="41"/>
      <c r="E217" s="32">
        <f t="shared" si="28"/>
        <v>109221.76330191162</v>
      </c>
      <c r="F217" s="32">
        <f t="shared" si="34"/>
        <v>1330.2847780285288</v>
      </c>
      <c r="G217" s="32">
        <f t="shared" si="29"/>
        <v>745.05553378269167</v>
      </c>
      <c r="H217" s="32">
        <f t="shared" si="35"/>
        <v>2799.8499543773378</v>
      </c>
      <c r="I217" s="32">
        <f t="shared" si="36"/>
        <v>2075.3403118112205</v>
      </c>
      <c r="J217" s="32">
        <f t="shared" si="30"/>
        <v>349.50964256611712</v>
      </c>
      <c r="K217" s="32">
        <f t="shared" si="31"/>
        <v>375</v>
      </c>
      <c r="L217" s="33">
        <f t="shared" si="37"/>
        <v>107891.4785238831</v>
      </c>
      <c r="M217" s="8">
        <f t="shared" si="38"/>
        <v>1</v>
      </c>
      <c r="N217" s="8">
        <f t="shared" si="32"/>
        <v>0</v>
      </c>
      <c r="O217" s="8">
        <f t="shared" si="33"/>
        <v>0</v>
      </c>
    </row>
    <row r="218" spans="1:15" x14ac:dyDescent="0.25">
      <c r="A218" s="8">
        <f t="shared" si="39"/>
        <v>2</v>
      </c>
      <c r="B218" s="26">
        <v>194</v>
      </c>
      <c r="C218" s="41">
        <f t="shared" ref="C218:C264" si="40">EDATE($C$24,B218)</f>
        <v>48638</v>
      </c>
      <c r="D218" s="41"/>
      <c r="E218" s="32">
        <f t="shared" si="28"/>
        <v>107891.4785238831</v>
      </c>
      <c r="F218" s="32">
        <f t="shared" si="34"/>
        <v>1343.6162181063823</v>
      </c>
      <c r="G218" s="32">
        <f t="shared" si="29"/>
        <v>735.98100499452948</v>
      </c>
      <c r="H218" s="32">
        <f t="shared" si="35"/>
        <v>2799.8499543773378</v>
      </c>
      <c r="I218" s="32">
        <f t="shared" si="36"/>
        <v>2079.5972231009118</v>
      </c>
      <c r="J218" s="32">
        <f t="shared" si="30"/>
        <v>345.25273127642589</v>
      </c>
      <c r="K218" s="32">
        <f t="shared" si="31"/>
        <v>375</v>
      </c>
      <c r="L218" s="33">
        <f t="shared" si="37"/>
        <v>106547.86230577671</v>
      </c>
      <c r="M218" s="8">
        <f t="shared" si="38"/>
        <v>1</v>
      </c>
      <c r="N218" s="8">
        <f t="shared" si="32"/>
        <v>0</v>
      </c>
      <c r="O218" s="8">
        <f t="shared" si="33"/>
        <v>0</v>
      </c>
    </row>
    <row r="219" spans="1:15" x14ac:dyDescent="0.25">
      <c r="A219" s="8">
        <f t="shared" si="39"/>
        <v>3</v>
      </c>
      <c r="B219" s="26">
        <v>195</v>
      </c>
      <c r="C219" s="41">
        <f t="shared" si="40"/>
        <v>48668</v>
      </c>
      <c r="D219" s="41"/>
      <c r="E219" s="32">
        <f t="shared" ref="E219:E264" si="41">L218</f>
        <v>106547.86230577671</v>
      </c>
      <c r="F219" s="32">
        <f t="shared" si="34"/>
        <v>1357.0812591225349</v>
      </c>
      <c r="G219" s="32">
        <f t="shared" ref="G219:G264" si="42">E219*$D$13</f>
        <v>726.81553587631754</v>
      </c>
      <c r="H219" s="32">
        <f t="shared" si="35"/>
        <v>2799.8499543773378</v>
      </c>
      <c r="I219" s="32">
        <f t="shared" si="36"/>
        <v>2083.8967949988523</v>
      </c>
      <c r="J219" s="32">
        <f t="shared" ref="J219:J264" si="43">($D$18/12)*E219</f>
        <v>340.95315937848545</v>
      </c>
      <c r="K219" s="32">
        <f t="shared" ref="K219:K264" si="44">$D$20*$C$1/12</f>
        <v>375</v>
      </c>
      <c r="L219" s="33">
        <f t="shared" si="37"/>
        <v>105190.78104665417</v>
      </c>
      <c r="M219" s="8">
        <f t="shared" si="38"/>
        <v>1</v>
      </c>
      <c r="N219" s="8">
        <f t="shared" ref="N219:N264" si="45">+IF(A219=12,1,0)</f>
        <v>0</v>
      </c>
      <c r="O219" s="8">
        <f t="shared" ref="O219:O264" si="46">+IF(A219=7,1,0)</f>
        <v>0</v>
      </c>
    </row>
    <row r="220" spans="1:15" x14ac:dyDescent="0.25">
      <c r="A220" s="8">
        <f t="shared" si="39"/>
        <v>4</v>
      </c>
      <c r="B220" s="26">
        <v>196</v>
      </c>
      <c r="C220" s="41">
        <f t="shared" si="40"/>
        <v>48699</v>
      </c>
      <c r="D220" s="41"/>
      <c r="E220" s="32">
        <f t="shared" si="41"/>
        <v>105190.78104665417</v>
      </c>
      <c r="F220" s="32">
        <f t="shared" ref="F220:F264" si="47">I220-G220</f>
        <v>1370.6812399579032</v>
      </c>
      <c r="G220" s="32">
        <f t="shared" si="42"/>
        <v>717.55821507014139</v>
      </c>
      <c r="H220" s="32">
        <f t="shared" ref="H220:H264" si="48">(($K$22+$L$26)/$M$26)*M220</f>
        <v>2799.8499543773378</v>
      </c>
      <c r="I220" s="32">
        <f t="shared" ref="I220:I264" si="49">H220-K220-J220</f>
        <v>2088.2394550280446</v>
      </c>
      <c r="J220" s="32">
        <f t="shared" si="43"/>
        <v>336.61049934929332</v>
      </c>
      <c r="K220" s="32">
        <f t="shared" si="44"/>
        <v>375</v>
      </c>
      <c r="L220" s="33">
        <f t="shared" ref="L220:L264" si="50">E220-F220</f>
        <v>103820.09980669626</v>
      </c>
      <c r="M220" s="8">
        <f t="shared" ref="M220:M264" si="51">1+N220+O220</f>
        <v>1</v>
      </c>
      <c r="N220" s="8">
        <f t="shared" si="45"/>
        <v>0</v>
      </c>
      <c r="O220" s="8">
        <f t="shared" si="46"/>
        <v>0</v>
      </c>
    </row>
    <row r="221" spans="1:15" x14ac:dyDescent="0.25">
      <c r="A221" s="8">
        <f t="shared" si="39"/>
        <v>5</v>
      </c>
      <c r="B221" s="26">
        <v>197</v>
      </c>
      <c r="C221" s="41">
        <f t="shared" si="40"/>
        <v>48729</v>
      </c>
      <c r="D221" s="41"/>
      <c r="E221" s="32">
        <f t="shared" si="41"/>
        <v>103820.09980669626</v>
      </c>
      <c r="F221" s="32">
        <f t="shared" si="47"/>
        <v>1384.4175129109904</v>
      </c>
      <c r="G221" s="32">
        <f t="shared" si="42"/>
        <v>708.20812208491952</v>
      </c>
      <c r="H221" s="32">
        <f t="shared" si="48"/>
        <v>2799.8499543773378</v>
      </c>
      <c r="I221" s="32">
        <f t="shared" si="49"/>
        <v>2092.6256349959099</v>
      </c>
      <c r="J221" s="32">
        <f t="shared" si="43"/>
        <v>332.22431938142802</v>
      </c>
      <c r="K221" s="32">
        <f t="shared" si="44"/>
        <v>375</v>
      </c>
      <c r="L221" s="33">
        <f t="shared" si="50"/>
        <v>102435.68229378527</v>
      </c>
      <c r="M221" s="8">
        <f t="shared" si="51"/>
        <v>1</v>
      </c>
      <c r="N221" s="8">
        <f t="shared" si="45"/>
        <v>0</v>
      </c>
      <c r="O221" s="8">
        <f t="shared" si="46"/>
        <v>0</v>
      </c>
    </row>
    <row r="222" spans="1:15" x14ac:dyDescent="0.25">
      <c r="A222" s="8">
        <f t="shared" si="39"/>
        <v>6</v>
      </c>
      <c r="B222" s="26">
        <v>198</v>
      </c>
      <c r="C222" s="41">
        <f t="shared" si="40"/>
        <v>48760</v>
      </c>
      <c r="D222" s="41"/>
      <c r="E222" s="32">
        <f t="shared" si="41"/>
        <v>102435.68229378527</v>
      </c>
      <c r="F222" s="32">
        <f t="shared" si="47"/>
        <v>1398.2914438323496</v>
      </c>
      <c r="G222" s="32">
        <f t="shared" si="42"/>
        <v>698.76432720487526</v>
      </c>
      <c r="H222" s="32">
        <f t="shared" si="48"/>
        <v>2799.8499543773378</v>
      </c>
      <c r="I222" s="32">
        <f t="shared" si="49"/>
        <v>2097.055771037225</v>
      </c>
      <c r="J222" s="32">
        <f t="shared" si="43"/>
        <v>327.79418334011285</v>
      </c>
      <c r="K222" s="32">
        <f t="shared" si="44"/>
        <v>375</v>
      </c>
      <c r="L222" s="33">
        <f t="shared" si="50"/>
        <v>101037.39084995292</v>
      </c>
      <c r="M222" s="8">
        <f t="shared" si="51"/>
        <v>1</v>
      </c>
      <c r="N222" s="8">
        <f t="shared" si="45"/>
        <v>0</v>
      </c>
      <c r="O222" s="8">
        <f t="shared" si="46"/>
        <v>0</v>
      </c>
    </row>
    <row r="223" spans="1:15" x14ac:dyDescent="0.25">
      <c r="A223" s="8">
        <f t="shared" si="39"/>
        <v>7</v>
      </c>
      <c r="B223" s="26">
        <v>199</v>
      </c>
      <c r="C223" s="41">
        <f t="shared" si="40"/>
        <v>48790</v>
      </c>
      <c r="D223" s="41"/>
      <c r="E223" s="32">
        <f t="shared" si="41"/>
        <v>101037.39084995292</v>
      </c>
      <c r="F223" s="32">
        <f t="shared" si="47"/>
        <v>4212.1543666377356</v>
      </c>
      <c r="G223" s="32">
        <f t="shared" si="42"/>
        <v>689.225891397091</v>
      </c>
      <c r="H223" s="32">
        <f t="shared" si="48"/>
        <v>5599.6999087546756</v>
      </c>
      <c r="I223" s="32">
        <f t="shared" si="49"/>
        <v>4901.3802580348265</v>
      </c>
      <c r="J223" s="32">
        <f t="shared" si="43"/>
        <v>323.31965071984934</v>
      </c>
      <c r="K223" s="32">
        <f t="shared" si="44"/>
        <v>375</v>
      </c>
      <c r="L223" s="33">
        <f t="shared" si="50"/>
        <v>96825.236483315181</v>
      </c>
      <c r="M223" s="8">
        <f t="shared" si="51"/>
        <v>2</v>
      </c>
      <c r="N223" s="8">
        <f t="shared" si="45"/>
        <v>0</v>
      </c>
      <c r="O223" s="8">
        <f t="shared" si="46"/>
        <v>1</v>
      </c>
    </row>
    <row r="224" spans="1:15" x14ac:dyDescent="0.25">
      <c r="A224" s="8">
        <f t="shared" si="39"/>
        <v>8</v>
      </c>
      <c r="B224" s="26">
        <v>200</v>
      </c>
      <c r="C224" s="41">
        <f t="shared" si="40"/>
        <v>48821</v>
      </c>
      <c r="D224" s="41"/>
      <c r="E224" s="32">
        <f t="shared" si="41"/>
        <v>96825.236483315181</v>
      </c>
      <c r="F224" s="32">
        <f t="shared" si="47"/>
        <v>1454.5164893020667</v>
      </c>
      <c r="G224" s="32">
        <f t="shared" si="42"/>
        <v>660.49270832866273</v>
      </c>
      <c r="H224" s="32">
        <f t="shared" si="48"/>
        <v>2799.8499543773378</v>
      </c>
      <c r="I224" s="32">
        <f t="shared" si="49"/>
        <v>2115.0091976307294</v>
      </c>
      <c r="J224" s="32">
        <f t="shared" si="43"/>
        <v>309.84075674660858</v>
      </c>
      <c r="K224" s="32">
        <f t="shared" si="44"/>
        <v>375</v>
      </c>
      <c r="L224" s="33">
        <f t="shared" si="50"/>
        <v>95370.71999401311</v>
      </c>
      <c r="M224" s="8">
        <f t="shared" si="51"/>
        <v>1</v>
      </c>
      <c r="N224" s="8">
        <f t="shared" si="45"/>
        <v>0</v>
      </c>
      <c r="O224" s="8">
        <f t="shared" si="46"/>
        <v>0</v>
      </c>
    </row>
    <row r="225" spans="1:15" x14ac:dyDescent="0.25">
      <c r="A225" s="8">
        <f t="shared" si="39"/>
        <v>9</v>
      </c>
      <c r="B225" s="26">
        <v>201</v>
      </c>
      <c r="C225" s="41">
        <f t="shared" si="40"/>
        <v>48852</v>
      </c>
      <c r="D225" s="41"/>
      <c r="E225" s="32">
        <f t="shared" si="41"/>
        <v>95370.71999401311</v>
      </c>
      <c r="F225" s="32">
        <f t="shared" si="47"/>
        <v>1469.0929166502901</v>
      </c>
      <c r="G225" s="32">
        <f t="shared" si="42"/>
        <v>650.57073374620586</v>
      </c>
      <c r="H225" s="32">
        <f t="shared" si="48"/>
        <v>2799.8499543773378</v>
      </c>
      <c r="I225" s="32">
        <f t="shared" si="49"/>
        <v>2119.663650396496</v>
      </c>
      <c r="J225" s="32">
        <f t="shared" si="43"/>
        <v>305.1863039808419</v>
      </c>
      <c r="K225" s="32">
        <f t="shared" si="44"/>
        <v>375</v>
      </c>
      <c r="L225" s="33">
        <f t="shared" si="50"/>
        <v>93901.62707736282</v>
      </c>
      <c r="M225" s="8">
        <f t="shared" si="51"/>
        <v>1</v>
      </c>
      <c r="N225" s="8">
        <f t="shared" si="45"/>
        <v>0</v>
      </c>
      <c r="O225" s="8">
        <f t="shared" si="46"/>
        <v>0</v>
      </c>
    </row>
    <row r="226" spans="1:15" x14ac:dyDescent="0.25">
      <c r="A226" s="8">
        <f t="shared" si="39"/>
        <v>10</v>
      </c>
      <c r="B226" s="26">
        <v>202</v>
      </c>
      <c r="C226" s="41">
        <f t="shared" si="40"/>
        <v>48882</v>
      </c>
      <c r="D226" s="41"/>
      <c r="E226" s="32">
        <f t="shared" si="41"/>
        <v>93901.62707736282</v>
      </c>
      <c r="F226" s="32">
        <f t="shared" si="47"/>
        <v>1483.8154215684831</v>
      </c>
      <c r="G226" s="32">
        <f t="shared" si="42"/>
        <v>640.54932616129372</v>
      </c>
      <c r="H226" s="32">
        <f t="shared" si="48"/>
        <v>2799.8499543773378</v>
      </c>
      <c r="I226" s="32">
        <f t="shared" si="49"/>
        <v>2124.3647477297768</v>
      </c>
      <c r="J226" s="32">
        <f t="shared" si="43"/>
        <v>300.48520664756097</v>
      </c>
      <c r="K226" s="32">
        <f t="shared" si="44"/>
        <v>375</v>
      </c>
      <c r="L226" s="33">
        <f t="shared" si="50"/>
        <v>92417.811655794343</v>
      </c>
      <c r="M226" s="8">
        <f t="shared" si="51"/>
        <v>1</v>
      </c>
      <c r="N226" s="8">
        <f t="shared" si="45"/>
        <v>0</v>
      </c>
      <c r="O226" s="8">
        <f t="shared" si="46"/>
        <v>0</v>
      </c>
    </row>
    <row r="227" spans="1:15" x14ac:dyDescent="0.25">
      <c r="A227" s="8">
        <f t="shared" si="39"/>
        <v>11</v>
      </c>
      <c r="B227" s="26">
        <v>203</v>
      </c>
      <c r="C227" s="41">
        <f t="shared" si="40"/>
        <v>48913</v>
      </c>
      <c r="D227" s="41"/>
      <c r="E227" s="32">
        <f t="shared" si="41"/>
        <v>92417.811655794343</v>
      </c>
      <c r="F227" s="32">
        <f t="shared" si="47"/>
        <v>1498.6854679720439</v>
      </c>
      <c r="G227" s="32">
        <f t="shared" si="42"/>
        <v>630.42748910675186</v>
      </c>
      <c r="H227" s="32">
        <f t="shared" si="48"/>
        <v>2799.8499543773378</v>
      </c>
      <c r="I227" s="32">
        <f t="shared" si="49"/>
        <v>2129.1129570787957</v>
      </c>
      <c r="J227" s="32">
        <f t="shared" si="43"/>
        <v>295.73699729854189</v>
      </c>
      <c r="K227" s="32">
        <f t="shared" si="44"/>
        <v>375</v>
      </c>
      <c r="L227" s="33">
        <f t="shared" si="50"/>
        <v>90919.126187822301</v>
      </c>
      <c r="M227" s="8">
        <f t="shared" si="51"/>
        <v>1</v>
      </c>
      <c r="N227" s="8">
        <f t="shared" si="45"/>
        <v>0</v>
      </c>
      <c r="O227" s="8">
        <f t="shared" si="46"/>
        <v>0</v>
      </c>
    </row>
    <row r="228" spans="1:15" x14ac:dyDescent="0.25">
      <c r="A228" s="8">
        <f t="shared" si="39"/>
        <v>12</v>
      </c>
      <c r="B228" s="26">
        <v>204</v>
      </c>
      <c r="C228" s="41">
        <f t="shared" si="40"/>
        <v>48943</v>
      </c>
      <c r="D228" s="41"/>
      <c r="E228" s="32">
        <f t="shared" si="41"/>
        <v>90919.126187822301</v>
      </c>
      <c r="F228" s="32">
        <f t="shared" si="47"/>
        <v>4313.5544888243276</v>
      </c>
      <c r="G228" s="32">
        <f t="shared" si="42"/>
        <v>620.20421612931648</v>
      </c>
      <c r="H228" s="32">
        <f t="shared" si="48"/>
        <v>5599.6999087546756</v>
      </c>
      <c r="I228" s="32">
        <f t="shared" si="49"/>
        <v>4933.7587049536442</v>
      </c>
      <c r="J228" s="32">
        <f t="shared" si="43"/>
        <v>290.94120380103135</v>
      </c>
      <c r="K228" s="32">
        <f t="shared" si="44"/>
        <v>375</v>
      </c>
      <c r="L228" s="33">
        <f t="shared" si="50"/>
        <v>86605.57169899797</v>
      </c>
      <c r="M228" s="8">
        <f t="shared" si="51"/>
        <v>2</v>
      </c>
      <c r="N228" s="8">
        <f t="shared" si="45"/>
        <v>1</v>
      </c>
      <c r="O228" s="8">
        <f t="shared" si="46"/>
        <v>0</v>
      </c>
    </row>
    <row r="229" spans="1:15" x14ac:dyDescent="0.25">
      <c r="A229" s="8">
        <f t="shared" si="39"/>
        <v>1</v>
      </c>
      <c r="B229" s="26">
        <v>205</v>
      </c>
      <c r="C229" s="41">
        <f t="shared" si="40"/>
        <v>48974</v>
      </c>
      <c r="D229" s="41"/>
      <c r="E229" s="32">
        <f t="shared" si="41"/>
        <v>86605.57169899797</v>
      </c>
      <c r="F229" s="32">
        <f t="shared" si="47"/>
        <v>1556.9327921404599</v>
      </c>
      <c r="G229" s="32">
        <f t="shared" si="42"/>
        <v>590.7793328000846</v>
      </c>
      <c r="H229" s="32">
        <f t="shared" si="48"/>
        <v>2799.8499543773378</v>
      </c>
      <c r="I229" s="32">
        <f t="shared" si="49"/>
        <v>2147.7121249405445</v>
      </c>
      <c r="J229" s="32">
        <f t="shared" si="43"/>
        <v>277.13782943679348</v>
      </c>
      <c r="K229" s="32">
        <f t="shared" si="44"/>
        <v>375</v>
      </c>
      <c r="L229" s="33">
        <f t="shared" si="50"/>
        <v>85048.638906857508</v>
      </c>
      <c r="M229" s="8">
        <f t="shared" si="51"/>
        <v>1</v>
      </c>
      <c r="N229" s="8">
        <f t="shared" si="45"/>
        <v>0</v>
      </c>
      <c r="O229" s="8">
        <f t="shared" si="46"/>
        <v>0</v>
      </c>
    </row>
    <row r="230" spans="1:15" x14ac:dyDescent="0.25">
      <c r="A230" s="8">
        <f t="shared" si="39"/>
        <v>2</v>
      </c>
      <c r="B230" s="26">
        <v>206</v>
      </c>
      <c r="C230" s="41">
        <f t="shared" si="40"/>
        <v>49003</v>
      </c>
      <c r="D230" s="41"/>
      <c r="E230" s="32">
        <f t="shared" si="41"/>
        <v>85048.638906857508</v>
      </c>
      <c r="F230" s="32">
        <f t="shared" si="47"/>
        <v>1572.5355837881443</v>
      </c>
      <c r="G230" s="32">
        <f t="shared" si="42"/>
        <v>580.15872608724931</v>
      </c>
      <c r="H230" s="32">
        <f t="shared" si="48"/>
        <v>2799.8499543773378</v>
      </c>
      <c r="I230" s="32">
        <f t="shared" si="49"/>
        <v>2152.6943098753936</v>
      </c>
      <c r="J230" s="32">
        <f t="shared" si="43"/>
        <v>272.15564450194398</v>
      </c>
      <c r="K230" s="32">
        <f t="shared" si="44"/>
        <v>375</v>
      </c>
      <c r="L230" s="33">
        <f t="shared" si="50"/>
        <v>83476.103323069357</v>
      </c>
      <c r="M230" s="8">
        <f t="shared" si="51"/>
        <v>1</v>
      </c>
      <c r="N230" s="8">
        <f t="shared" si="45"/>
        <v>0</v>
      </c>
      <c r="O230" s="8">
        <f t="shared" si="46"/>
        <v>0</v>
      </c>
    </row>
    <row r="231" spans="1:15" x14ac:dyDescent="0.25">
      <c r="A231" s="8">
        <f t="shared" si="39"/>
        <v>3</v>
      </c>
      <c r="B231" s="26">
        <v>207</v>
      </c>
      <c r="C231" s="41">
        <f t="shared" si="40"/>
        <v>49033</v>
      </c>
      <c r="D231" s="41"/>
      <c r="E231" s="32">
        <f t="shared" si="41"/>
        <v>83476.103323069357</v>
      </c>
      <c r="F231" s="32">
        <f t="shared" si="47"/>
        <v>1588.2947387088168</v>
      </c>
      <c r="G231" s="32">
        <f t="shared" si="42"/>
        <v>569.43168503469883</v>
      </c>
      <c r="H231" s="32">
        <f t="shared" si="48"/>
        <v>2799.8499543773378</v>
      </c>
      <c r="I231" s="32">
        <f t="shared" si="49"/>
        <v>2157.7264237435156</v>
      </c>
      <c r="J231" s="32">
        <f t="shared" si="43"/>
        <v>267.12353063382193</v>
      </c>
      <c r="K231" s="32">
        <f t="shared" si="44"/>
        <v>375</v>
      </c>
      <c r="L231" s="33">
        <f t="shared" si="50"/>
        <v>81887.808584360537</v>
      </c>
      <c r="M231" s="8">
        <f t="shared" si="51"/>
        <v>1</v>
      </c>
      <c r="N231" s="8">
        <f t="shared" si="45"/>
        <v>0</v>
      </c>
      <c r="O231" s="8">
        <f t="shared" si="46"/>
        <v>0</v>
      </c>
    </row>
    <row r="232" spans="1:15" x14ac:dyDescent="0.25">
      <c r="A232" s="8">
        <f t="shared" si="39"/>
        <v>4</v>
      </c>
      <c r="B232" s="26">
        <v>208</v>
      </c>
      <c r="C232" s="41">
        <f t="shared" si="40"/>
        <v>49064</v>
      </c>
      <c r="D232" s="41"/>
      <c r="E232" s="32">
        <f t="shared" si="41"/>
        <v>81887.808584360537</v>
      </c>
      <c r="F232" s="32">
        <f t="shared" si="47"/>
        <v>1604.2118238959806</v>
      </c>
      <c r="G232" s="32">
        <f t="shared" si="42"/>
        <v>558.59714301140377</v>
      </c>
      <c r="H232" s="32">
        <f t="shared" si="48"/>
        <v>2799.8499543773378</v>
      </c>
      <c r="I232" s="32">
        <f t="shared" si="49"/>
        <v>2162.8089669073843</v>
      </c>
      <c r="J232" s="32">
        <f t="shared" si="43"/>
        <v>262.04098746995368</v>
      </c>
      <c r="K232" s="32">
        <f t="shared" si="44"/>
        <v>375</v>
      </c>
      <c r="L232" s="33">
        <f t="shared" si="50"/>
        <v>80283.596760464556</v>
      </c>
      <c r="M232" s="8">
        <f t="shared" si="51"/>
        <v>1</v>
      </c>
      <c r="N232" s="8">
        <f t="shared" si="45"/>
        <v>0</v>
      </c>
      <c r="O232" s="8">
        <f t="shared" si="46"/>
        <v>0</v>
      </c>
    </row>
    <row r="233" spans="1:15" x14ac:dyDescent="0.25">
      <c r="A233" s="8">
        <f t="shared" si="39"/>
        <v>5</v>
      </c>
      <c r="B233" s="26">
        <v>209</v>
      </c>
      <c r="C233" s="41">
        <f t="shared" si="40"/>
        <v>49094</v>
      </c>
      <c r="D233" s="41"/>
      <c r="E233" s="32">
        <f t="shared" si="41"/>
        <v>80283.596760464556</v>
      </c>
      <c r="F233" s="32">
        <f t="shared" si="47"/>
        <v>1620.2884220467522</v>
      </c>
      <c r="G233" s="32">
        <f t="shared" si="42"/>
        <v>547.65402269709909</v>
      </c>
      <c r="H233" s="32">
        <f t="shared" si="48"/>
        <v>2799.8499543773378</v>
      </c>
      <c r="I233" s="32">
        <f t="shared" si="49"/>
        <v>2167.9424447438514</v>
      </c>
      <c r="J233" s="32">
        <f t="shared" si="43"/>
        <v>256.90750963348654</v>
      </c>
      <c r="K233" s="32">
        <f t="shared" si="44"/>
        <v>375</v>
      </c>
      <c r="L233" s="33">
        <f t="shared" si="50"/>
        <v>78663.308338417803</v>
      </c>
      <c r="M233" s="8">
        <f t="shared" si="51"/>
        <v>1</v>
      </c>
      <c r="N233" s="8">
        <f t="shared" si="45"/>
        <v>0</v>
      </c>
      <c r="O233" s="8">
        <f t="shared" si="46"/>
        <v>0</v>
      </c>
    </row>
    <row r="234" spans="1:15" x14ac:dyDescent="0.25">
      <c r="A234" s="8">
        <f t="shared" si="39"/>
        <v>6</v>
      </c>
      <c r="B234" s="26">
        <v>210</v>
      </c>
      <c r="C234" s="41">
        <f t="shared" si="40"/>
        <v>49125</v>
      </c>
      <c r="D234" s="41"/>
      <c r="E234" s="32">
        <f t="shared" si="41"/>
        <v>78663.308338417803</v>
      </c>
      <c r="F234" s="32">
        <f t="shared" si="47"/>
        <v>1636.5261317192394</v>
      </c>
      <c r="G234" s="32">
        <f t="shared" si="42"/>
        <v>536.60123597516179</v>
      </c>
      <c r="H234" s="32">
        <f t="shared" si="48"/>
        <v>2799.8499543773378</v>
      </c>
      <c r="I234" s="32">
        <f t="shared" si="49"/>
        <v>2173.1273676944011</v>
      </c>
      <c r="J234" s="32">
        <f t="shared" si="43"/>
        <v>251.72258668293694</v>
      </c>
      <c r="K234" s="32">
        <f t="shared" si="44"/>
        <v>375</v>
      </c>
      <c r="L234" s="33">
        <f t="shared" si="50"/>
        <v>77026.782206698568</v>
      </c>
      <c r="M234" s="8">
        <f t="shared" si="51"/>
        <v>1</v>
      </c>
      <c r="N234" s="8">
        <f t="shared" si="45"/>
        <v>0</v>
      </c>
      <c r="O234" s="8">
        <f t="shared" si="46"/>
        <v>0</v>
      </c>
    </row>
    <row r="235" spans="1:15" x14ac:dyDescent="0.25">
      <c r="A235" s="8">
        <f t="shared" si="39"/>
        <v>7</v>
      </c>
      <c r="B235" s="26">
        <v>211</v>
      </c>
      <c r="C235" s="41">
        <f t="shared" si="40"/>
        <v>49155</v>
      </c>
      <c r="D235" s="41"/>
      <c r="E235" s="32">
        <f t="shared" si="41"/>
        <v>77026.782206698568</v>
      </c>
      <c r="F235" s="32">
        <f t="shared" si="47"/>
        <v>4452.7765218688246</v>
      </c>
      <c r="G235" s="32">
        <f t="shared" si="42"/>
        <v>525.4376838244151</v>
      </c>
      <c r="H235" s="32">
        <f t="shared" si="48"/>
        <v>5599.6999087546756</v>
      </c>
      <c r="I235" s="32">
        <f t="shared" si="49"/>
        <v>4978.2142056932398</v>
      </c>
      <c r="J235" s="32">
        <f t="shared" si="43"/>
        <v>246.4857030614354</v>
      </c>
      <c r="K235" s="32">
        <f t="shared" si="44"/>
        <v>375</v>
      </c>
      <c r="L235" s="33">
        <f t="shared" si="50"/>
        <v>72574.005684829739</v>
      </c>
      <c r="M235" s="8">
        <f t="shared" si="51"/>
        <v>2</v>
      </c>
      <c r="N235" s="8">
        <f t="shared" si="45"/>
        <v>0</v>
      </c>
      <c r="O235" s="8">
        <f t="shared" si="46"/>
        <v>1</v>
      </c>
    </row>
    <row r="236" spans="1:15" x14ac:dyDescent="0.25">
      <c r="A236" s="8">
        <f t="shared" si="39"/>
        <v>8</v>
      </c>
      <c r="B236" s="26">
        <v>212</v>
      </c>
      <c r="C236" s="41">
        <f t="shared" si="40"/>
        <v>49186</v>
      </c>
      <c r="D236" s="41"/>
      <c r="E236" s="32">
        <f t="shared" si="41"/>
        <v>72574.005684829739</v>
      </c>
      <c r="F236" s="32">
        <f t="shared" si="47"/>
        <v>1697.5500378655081</v>
      </c>
      <c r="G236" s="32">
        <f t="shared" si="42"/>
        <v>495.06309832037431</v>
      </c>
      <c r="H236" s="32">
        <f t="shared" si="48"/>
        <v>2799.8499543773378</v>
      </c>
      <c r="I236" s="32">
        <f t="shared" si="49"/>
        <v>2192.6131361858825</v>
      </c>
      <c r="J236" s="32">
        <f t="shared" si="43"/>
        <v>232.23681819145514</v>
      </c>
      <c r="K236" s="32">
        <f t="shared" si="44"/>
        <v>375</v>
      </c>
      <c r="L236" s="33">
        <f t="shared" si="50"/>
        <v>70876.455646964227</v>
      </c>
      <c r="M236" s="8">
        <f t="shared" si="51"/>
        <v>1</v>
      </c>
      <c r="N236" s="8">
        <f t="shared" si="45"/>
        <v>0</v>
      </c>
      <c r="O236" s="8">
        <f t="shared" si="46"/>
        <v>0</v>
      </c>
    </row>
    <row r="237" spans="1:15" x14ac:dyDescent="0.25">
      <c r="A237" s="8">
        <f t="shared" si="39"/>
        <v>9</v>
      </c>
      <c r="B237" s="26">
        <v>213</v>
      </c>
      <c r="C237" s="41">
        <f t="shared" si="40"/>
        <v>49217</v>
      </c>
      <c r="D237" s="41"/>
      <c r="E237" s="32">
        <f t="shared" si="41"/>
        <v>70876.455646964227</v>
      </c>
      <c r="F237" s="32">
        <f t="shared" si="47"/>
        <v>1714.5620243083667</v>
      </c>
      <c r="G237" s="32">
        <f t="shared" si="42"/>
        <v>483.48327199868572</v>
      </c>
      <c r="H237" s="32">
        <f t="shared" si="48"/>
        <v>2799.8499543773378</v>
      </c>
      <c r="I237" s="32">
        <f t="shared" si="49"/>
        <v>2198.0452963070525</v>
      </c>
      <c r="J237" s="32">
        <f t="shared" si="43"/>
        <v>226.80465807028551</v>
      </c>
      <c r="K237" s="32">
        <f t="shared" si="44"/>
        <v>375</v>
      </c>
      <c r="L237" s="33">
        <f t="shared" si="50"/>
        <v>69161.893622655858</v>
      </c>
      <c r="M237" s="8">
        <f t="shared" si="51"/>
        <v>1</v>
      </c>
      <c r="N237" s="8">
        <f t="shared" si="45"/>
        <v>0</v>
      </c>
      <c r="O237" s="8">
        <f t="shared" si="46"/>
        <v>0</v>
      </c>
    </row>
    <row r="238" spans="1:15" x14ac:dyDescent="0.25">
      <c r="A238" s="8">
        <f t="shared" si="39"/>
        <v>10</v>
      </c>
      <c r="B238" s="26">
        <v>214</v>
      </c>
      <c r="C238" s="41">
        <f t="shared" si="40"/>
        <v>49247</v>
      </c>
      <c r="D238" s="41"/>
      <c r="E238" s="32">
        <f t="shared" si="41"/>
        <v>69161.893622655858</v>
      </c>
      <c r="F238" s="32">
        <f t="shared" si="47"/>
        <v>1731.7444962605036</v>
      </c>
      <c r="G238" s="32">
        <f t="shared" si="42"/>
        <v>471.78739852433534</v>
      </c>
      <c r="H238" s="32">
        <f t="shared" si="48"/>
        <v>2799.8499543773378</v>
      </c>
      <c r="I238" s="32">
        <f t="shared" si="49"/>
        <v>2203.5318947848391</v>
      </c>
      <c r="J238" s="32">
        <f t="shared" si="43"/>
        <v>221.31805959249871</v>
      </c>
      <c r="K238" s="32">
        <f t="shared" si="44"/>
        <v>375</v>
      </c>
      <c r="L238" s="33">
        <f t="shared" si="50"/>
        <v>67430.14912639535</v>
      </c>
      <c r="M238" s="8">
        <f t="shared" si="51"/>
        <v>1</v>
      </c>
      <c r="N238" s="8">
        <f t="shared" si="45"/>
        <v>0</v>
      </c>
      <c r="O238" s="8">
        <f t="shared" si="46"/>
        <v>0</v>
      </c>
    </row>
    <row r="239" spans="1:15" x14ac:dyDescent="0.25">
      <c r="A239" s="8">
        <f t="shared" si="39"/>
        <v>11</v>
      </c>
      <c r="B239" s="26">
        <v>215</v>
      </c>
      <c r="C239" s="41">
        <f t="shared" si="40"/>
        <v>49278</v>
      </c>
      <c r="D239" s="41"/>
      <c r="E239" s="32">
        <f t="shared" si="41"/>
        <v>67430.14912639535</v>
      </c>
      <c r="F239" s="32">
        <f t="shared" si="47"/>
        <v>1749.0991622413198</v>
      </c>
      <c r="G239" s="32">
        <f t="shared" si="42"/>
        <v>459.97431493155261</v>
      </c>
      <c r="H239" s="32">
        <f t="shared" si="48"/>
        <v>2799.8499543773378</v>
      </c>
      <c r="I239" s="32">
        <f t="shared" si="49"/>
        <v>2209.0734771728726</v>
      </c>
      <c r="J239" s="32">
        <f t="shared" si="43"/>
        <v>215.7764772044651</v>
      </c>
      <c r="K239" s="32">
        <f t="shared" si="44"/>
        <v>375</v>
      </c>
      <c r="L239" s="33">
        <f t="shared" si="50"/>
        <v>65681.049964154037</v>
      </c>
      <c r="M239" s="8">
        <f t="shared" si="51"/>
        <v>1</v>
      </c>
      <c r="N239" s="8">
        <f t="shared" si="45"/>
        <v>0</v>
      </c>
      <c r="O239" s="8">
        <f t="shared" si="46"/>
        <v>0</v>
      </c>
    </row>
    <row r="240" spans="1:15" x14ac:dyDescent="0.25">
      <c r="A240" s="8">
        <f t="shared" si="39"/>
        <v>12</v>
      </c>
      <c r="B240" s="26">
        <v>216</v>
      </c>
      <c r="C240" s="41">
        <f t="shared" si="40"/>
        <v>49308</v>
      </c>
      <c r="D240" s="41"/>
      <c r="E240" s="32">
        <f t="shared" si="41"/>
        <v>65681.049964154037</v>
      </c>
      <c r="F240" s="32">
        <f t="shared" si="47"/>
        <v>4566.4777022694698</v>
      </c>
      <c r="G240" s="32">
        <f t="shared" si="42"/>
        <v>448.04284659991333</v>
      </c>
      <c r="H240" s="32">
        <f t="shared" si="48"/>
        <v>5599.6999087546756</v>
      </c>
      <c r="I240" s="32">
        <f t="shared" si="49"/>
        <v>5014.5205488693828</v>
      </c>
      <c r="J240" s="32">
        <f t="shared" si="43"/>
        <v>210.17935988529291</v>
      </c>
      <c r="K240" s="32">
        <f t="shared" si="44"/>
        <v>375</v>
      </c>
      <c r="L240" s="33">
        <f t="shared" si="50"/>
        <v>61114.572261884568</v>
      </c>
      <c r="M240" s="8">
        <f t="shared" si="51"/>
        <v>2</v>
      </c>
      <c r="N240" s="8">
        <f t="shared" si="45"/>
        <v>1</v>
      </c>
      <c r="O240" s="8">
        <f t="shared" si="46"/>
        <v>0</v>
      </c>
    </row>
    <row r="241" spans="1:15" x14ac:dyDescent="0.25">
      <c r="A241" s="8">
        <f t="shared" si="39"/>
        <v>1</v>
      </c>
      <c r="B241" s="26">
        <v>217</v>
      </c>
      <c r="C241" s="41">
        <f t="shared" si="40"/>
        <v>49339</v>
      </c>
      <c r="D241" s="41"/>
      <c r="E241" s="32">
        <f t="shared" si="41"/>
        <v>61114.572261884568</v>
      </c>
      <c r="F241" s="32">
        <f t="shared" si="47"/>
        <v>1812.3906738912394</v>
      </c>
      <c r="G241" s="32">
        <f t="shared" si="42"/>
        <v>416.89264924806747</v>
      </c>
      <c r="H241" s="32">
        <f t="shared" si="48"/>
        <v>2799.8499543773378</v>
      </c>
      <c r="I241" s="32">
        <f t="shared" si="49"/>
        <v>2229.283323139307</v>
      </c>
      <c r="J241" s="32">
        <f t="shared" si="43"/>
        <v>195.5666312380306</v>
      </c>
      <c r="K241" s="32">
        <f t="shared" si="44"/>
        <v>375</v>
      </c>
      <c r="L241" s="33">
        <f t="shared" si="50"/>
        <v>59302.181587993327</v>
      </c>
      <c r="M241" s="8">
        <f t="shared" si="51"/>
        <v>1</v>
      </c>
      <c r="N241" s="8">
        <f t="shared" si="45"/>
        <v>0</v>
      </c>
      <c r="O241" s="8">
        <f t="shared" si="46"/>
        <v>0</v>
      </c>
    </row>
    <row r="242" spans="1:15" x14ac:dyDescent="0.25">
      <c r="A242" s="8">
        <f t="shared" si="39"/>
        <v>2</v>
      </c>
      <c r="B242" s="26">
        <v>218</v>
      </c>
      <c r="C242" s="41">
        <f t="shared" si="40"/>
        <v>49368</v>
      </c>
      <c r="D242" s="41"/>
      <c r="E242" s="32">
        <f t="shared" si="41"/>
        <v>59302.181587993327</v>
      </c>
      <c r="F242" s="32">
        <f t="shared" si="47"/>
        <v>1830.5535350061725</v>
      </c>
      <c r="G242" s="32">
        <f t="shared" si="42"/>
        <v>404.52943828958649</v>
      </c>
      <c r="H242" s="32">
        <f t="shared" si="48"/>
        <v>2799.8499543773378</v>
      </c>
      <c r="I242" s="32">
        <f t="shared" si="49"/>
        <v>2235.0829732957591</v>
      </c>
      <c r="J242" s="32">
        <f t="shared" si="43"/>
        <v>189.76698108157862</v>
      </c>
      <c r="K242" s="32">
        <f t="shared" si="44"/>
        <v>375</v>
      </c>
      <c r="L242" s="33">
        <f t="shared" si="50"/>
        <v>57471.628052987158</v>
      </c>
      <c r="M242" s="8">
        <f t="shared" si="51"/>
        <v>1</v>
      </c>
      <c r="N242" s="8">
        <f t="shared" si="45"/>
        <v>0</v>
      </c>
      <c r="O242" s="8">
        <f t="shared" si="46"/>
        <v>0</v>
      </c>
    </row>
    <row r="243" spans="1:15" x14ac:dyDescent="0.25">
      <c r="A243" s="8">
        <f t="shared" si="39"/>
        <v>3</v>
      </c>
      <c r="B243" s="26">
        <v>219</v>
      </c>
      <c r="C243" s="41">
        <f t="shared" si="40"/>
        <v>49398</v>
      </c>
      <c r="D243" s="41"/>
      <c r="E243" s="32">
        <f t="shared" si="41"/>
        <v>57471.628052987158</v>
      </c>
      <c r="F243" s="32">
        <f t="shared" si="47"/>
        <v>1848.8984151132759</v>
      </c>
      <c r="G243" s="32">
        <f t="shared" si="42"/>
        <v>392.04232949450312</v>
      </c>
      <c r="H243" s="32">
        <f t="shared" si="48"/>
        <v>2799.8499543773378</v>
      </c>
      <c r="I243" s="32">
        <f t="shared" si="49"/>
        <v>2240.9407446077789</v>
      </c>
      <c r="J243" s="32">
        <f t="shared" si="43"/>
        <v>183.90920976955888</v>
      </c>
      <c r="K243" s="32">
        <f t="shared" si="44"/>
        <v>375</v>
      </c>
      <c r="L243" s="33">
        <f t="shared" si="50"/>
        <v>55622.729637873883</v>
      </c>
      <c r="M243" s="8">
        <f t="shared" si="51"/>
        <v>1</v>
      </c>
      <c r="N243" s="8">
        <f t="shared" si="45"/>
        <v>0</v>
      </c>
      <c r="O243" s="8">
        <f t="shared" si="46"/>
        <v>0</v>
      </c>
    </row>
    <row r="244" spans="1:15" x14ac:dyDescent="0.25">
      <c r="A244" s="8">
        <f t="shared" si="39"/>
        <v>4</v>
      </c>
      <c r="B244" s="26">
        <v>220</v>
      </c>
      <c r="C244" s="41">
        <f t="shared" si="40"/>
        <v>49429</v>
      </c>
      <c r="D244" s="41"/>
      <c r="E244" s="32">
        <f t="shared" si="41"/>
        <v>55622.729637873883</v>
      </c>
      <c r="F244" s="32">
        <f t="shared" si="47"/>
        <v>1867.4271383146715</v>
      </c>
      <c r="G244" s="32">
        <f t="shared" si="42"/>
        <v>379.43008122146978</v>
      </c>
      <c r="H244" s="32">
        <f t="shared" si="48"/>
        <v>2799.8499543773378</v>
      </c>
      <c r="I244" s="32">
        <f t="shared" si="49"/>
        <v>2246.8572195361412</v>
      </c>
      <c r="J244" s="32">
        <f t="shared" si="43"/>
        <v>177.99273484119641</v>
      </c>
      <c r="K244" s="32">
        <f t="shared" si="44"/>
        <v>375</v>
      </c>
      <c r="L244" s="33">
        <f t="shared" si="50"/>
        <v>53755.302499559213</v>
      </c>
      <c r="M244" s="8">
        <f t="shared" si="51"/>
        <v>1</v>
      </c>
      <c r="N244" s="8">
        <f t="shared" si="45"/>
        <v>0</v>
      </c>
      <c r="O244" s="8">
        <f t="shared" si="46"/>
        <v>0</v>
      </c>
    </row>
    <row r="245" spans="1:15" x14ac:dyDescent="0.25">
      <c r="A245" s="8">
        <f t="shared" si="39"/>
        <v>5</v>
      </c>
      <c r="B245" s="26">
        <v>221</v>
      </c>
      <c r="C245" s="41">
        <f t="shared" si="40"/>
        <v>49459</v>
      </c>
      <c r="D245" s="41"/>
      <c r="E245" s="32">
        <f t="shared" si="41"/>
        <v>53755.302499559213</v>
      </c>
      <c r="F245" s="32">
        <f t="shared" si="47"/>
        <v>1886.1415469927101</v>
      </c>
      <c r="G245" s="32">
        <f t="shared" si="42"/>
        <v>366.69143938603833</v>
      </c>
      <c r="H245" s="32">
        <f t="shared" si="48"/>
        <v>2799.8499543773378</v>
      </c>
      <c r="I245" s="32">
        <f t="shared" si="49"/>
        <v>2252.8329863787485</v>
      </c>
      <c r="J245" s="32">
        <f t="shared" si="43"/>
        <v>172.01696799858948</v>
      </c>
      <c r="K245" s="32">
        <f t="shared" si="44"/>
        <v>375</v>
      </c>
      <c r="L245" s="33">
        <f t="shared" si="50"/>
        <v>51869.160952566504</v>
      </c>
      <c r="M245" s="8">
        <f t="shared" si="51"/>
        <v>1</v>
      </c>
      <c r="N245" s="8">
        <f t="shared" si="45"/>
        <v>0</v>
      </c>
      <c r="O245" s="8">
        <f t="shared" si="46"/>
        <v>0</v>
      </c>
    </row>
    <row r="246" spans="1:15" x14ac:dyDescent="0.25">
      <c r="A246" s="8">
        <f t="shared" si="39"/>
        <v>6</v>
      </c>
      <c r="B246" s="26">
        <v>222</v>
      </c>
      <c r="C246" s="41">
        <f t="shared" si="40"/>
        <v>49490</v>
      </c>
      <c r="D246" s="41"/>
      <c r="E246" s="32">
        <f t="shared" si="41"/>
        <v>51869.160952566504</v>
      </c>
      <c r="F246" s="32">
        <f t="shared" si="47"/>
        <v>1905.0435019931633</v>
      </c>
      <c r="G246" s="32">
        <f t="shared" si="42"/>
        <v>353.82513733596176</v>
      </c>
      <c r="H246" s="32">
        <f t="shared" si="48"/>
        <v>2799.8499543773378</v>
      </c>
      <c r="I246" s="32">
        <f t="shared" si="49"/>
        <v>2258.868639329125</v>
      </c>
      <c r="J246" s="32">
        <f t="shared" si="43"/>
        <v>165.98131504821279</v>
      </c>
      <c r="K246" s="32">
        <f t="shared" si="44"/>
        <v>375</v>
      </c>
      <c r="L246" s="33">
        <f t="shared" si="50"/>
        <v>49964.117450573343</v>
      </c>
      <c r="M246" s="8">
        <f t="shared" si="51"/>
        <v>1</v>
      </c>
      <c r="N246" s="8">
        <f t="shared" si="45"/>
        <v>0</v>
      </c>
      <c r="O246" s="8">
        <f t="shared" si="46"/>
        <v>0</v>
      </c>
    </row>
    <row r="247" spans="1:15" x14ac:dyDescent="0.25">
      <c r="A247" s="8">
        <f t="shared" si="39"/>
        <v>7</v>
      </c>
      <c r="B247" s="26">
        <v>223</v>
      </c>
      <c r="C247" s="41">
        <f t="shared" si="40"/>
        <v>49520</v>
      </c>
      <c r="D247" s="41"/>
      <c r="E247" s="32">
        <f t="shared" si="41"/>
        <v>49964.117450573343</v>
      </c>
      <c r="F247" s="32">
        <f t="shared" si="47"/>
        <v>4723.9848371875951</v>
      </c>
      <c r="G247" s="32">
        <f t="shared" si="42"/>
        <v>340.82989572524588</v>
      </c>
      <c r="H247" s="32">
        <f t="shared" si="48"/>
        <v>5599.6999087546756</v>
      </c>
      <c r="I247" s="32">
        <f t="shared" si="49"/>
        <v>5064.8147329128406</v>
      </c>
      <c r="J247" s="32">
        <f t="shared" si="43"/>
        <v>159.88517584183469</v>
      </c>
      <c r="K247" s="32">
        <f t="shared" si="44"/>
        <v>375</v>
      </c>
      <c r="L247" s="33">
        <f t="shared" si="50"/>
        <v>45240.132613385751</v>
      </c>
      <c r="M247" s="8">
        <f t="shared" si="51"/>
        <v>2</v>
      </c>
      <c r="N247" s="8">
        <f t="shared" si="45"/>
        <v>0</v>
      </c>
      <c r="O247" s="8">
        <f t="shared" si="46"/>
        <v>1</v>
      </c>
    </row>
    <row r="248" spans="1:15" x14ac:dyDescent="0.25">
      <c r="A248" s="8">
        <f t="shared" si="39"/>
        <v>8</v>
      </c>
      <c r="B248" s="26">
        <v>224</v>
      </c>
      <c r="C248" s="41">
        <f t="shared" si="40"/>
        <v>49551</v>
      </c>
      <c r="D248" s="41"/>
      <c r="E248" s="32">
        <f t="shared" si="41"/>
        <v>45240.132613385751</v>
      </c>
      <c r="F248" s="32">
        <f t="shared" si="47"/>
        <v>1971.4762655170389</v>
      </c>
      <c r="G248" s="32">
        <f t="shared" si="42"/>
        <v>308.60526449746436</v>
      </c>
      <c r="H248" s="32">
        <f t="shared" si="48"/>
        <v>2799.8499543773378</v>
      </c>
      <c r="I248" s="32">
        <f t="shared" si="49"/>
        <v>2280.0815300145032</v>
      </c>
      <c r="J248" s="32">
        <f t="shared" si="43"/>
        <v>144.76842436283439</v>
      </c>
      <c r="K248" s="32">
        <f t="shared" si="44"/>
        <v>375</v>
      </c>
      <c r="L248" s="33">
        <f t="shared" si="50"/>
        <v>43268.656347868709</v>
      </c>
      <c r="M248" s="8">
        <f t="shared" si="51"/>
        <v>1</v>
      </c>
      <c r="N248" s="8">
        <f t="shared" si="45"/>
        <v>0</v>
      </c>
      <c r="O248" s="8">
        <f t="shared" si="46"/>
        <v>0</v>
      </c>
    </row>
    <row r="249" spans="1:15" x14ac:dyDescent="0.25">
      <c r="A249" s="8">
        <f t="shared" si="39"/>
        <v>9</v>
      </c>
      <c r="B249" s="26">
        <v>225</v>
      </c>
      <c r="C249" s="41">
        <f t="shared" si="40"/>
        <v>49582</v>
      </c>
      <c r="D249" s="41"/>
      <c r="E249" s="32">
        <f t="shared" si="41"/>
        <v>43268.656347868709</v>
      </c>
      <c r="F249" s="32">
        <f t="shared" si="47"/>
        <v>1991.2334018330703</v>
      </c>
      <c r="G249" s="32">
        <f t="shared" si="42"/>
        <v>295.15685223108778</v>
      </c>
      <c r="H249" s="32">
        <f t="shared" si="48"/>
        <v>2799.8499543773378</v>
      </c>
      <c r="I249" s="32">
        <f t="shared" si="49"/>
        <v>2286.3902540641579</v>
      </c>
      <c r="J249" s="32">
        <f t="shared" si="43"/>
        <v>138.45970031317987</v>
      </c>
      <c r="K249" s="32">
        <f t="shared" si="44"/>
        <v>375</v>
      </c>
      <c r="L249" s="33">
        <f t="shared" si="50"/>
        <v>41277.422946035636</v>
      </c>
      <c r="M249" s="8">
        <f t="shared" si="51"/>
        <v>1</v>
      </c>
      <c r="N249" s="8">
        <f t="shared" si="45"/>
        <v>0</v>
      </c>
      <c r="O249" s="8">
        <f t="shared" si="46"/>
        <v>0</v>
      </c>
    </row>
    <row r="250" spans="1:15" x14ac:dyDescent="0.25">
      <c r="A250" s="8">
        <f t="shared" si="39"/>
        <v>10</v>
      </c>
      <c r="B250" s="26">
        <v>226</v>
      </c>
      <c r="C250" s="41">
        <f t="shared" si="40"/>
        <v>49612</v>
      </c>
      <c r="D250" s="41"/>
      <c r="E250" s="32">
        <f t="shared" si="41"/>
        <v>41277.422946035636</v>
      </c>
      <c r="F250" s="32">
        <f t="shared" si="47"/>
        <v>2011.1885341596228</v>
      </c>
      <c r="G250" s="32">
        <f t="shared" si="42"/>
        <v>281.57366679040098</v>
      </c>
      <c r="H250" s="32">
        <f t="shared" si="48"/>
        <v>2799.8499543773378</v>
      </c>
      <c r="I250" s="32">
        <f t="shared" si="49"/>
        <v>2292.7622009500237</v>
      </c>
      <c r="J250" s="32">
        <f t="shared" si="43"/>
        <v>132.08775342731403</v>
      </c>
      <c r="K250" s="32">
        <f t="shared" si="44"/>
        <v>375</v>
      </c>
      <c r="L250" s="33">
        <f t="shared" si="50"/>
        <v>39266.234411876016</v>
      </c>
      <c r="M250" s="8">
        <f t="shared" si="51"/>
        <v>1</v>
      </c>
      <c r="N250" s="8">
        <f t="shared" si="45"/>
        <v>0</v>
      </c>
      <c r="O250" s="8">
        <f t="shared" si="46"/>
        <v>0</v>
      </c>
    </row>
    <row r="251" spans="1:15" x14ac:dyDescent="0.25">
      <c r="A251" s="8">
        <f t="shared" si="39"/>
        <v>11</v>
      </c>
      <c r="B251" s="26">
        <v>227</v>
      </c>
      <c r="C251" s="41">
        <f t="shared" si="40"/>
        <v>49643</v>
      </c>
      <c r="D251" s="41"/>
      <c r="E251" s="32">
        <f t="shared" si="41"/>
        <v>39266.234411876016</v>
      </c>
      <c r="F251" s="32">
        <f t="shared" si="47"/>
        <v>2031.3436467124029</v>
      </c>
      <c r="G251" s="32">
        <f t="shared" si="42"/>
        <v>267.85435754693174</v>
      </c>
      <c r="H251" s="32">
        <f t="shared" si="48"/>
        <v>2799.8499543773378</v>
      </c>
      <c r="I251" s="32">
        <f t="shared" si="49"/>
        <v>2299.1980042593345</v>
      </c>
      <c r="J251" s="32">
        <f t="shared" si="43"/>
        <v>125.65195011800324</v>
      </c>
      <c r="K251" s="32">
        <f t="shared" si="44"/>
        <v>375</v>
      </c>
      <c r="L251" s="33">
        <f t="shared" si="50"/>
        <v>37234.890765163611</v>
      </c>
      <c r="M251" s="8">
        <f t="shared" si="51"/>
        <v>1</v>
      </c>
      <c r="N251" s="8">
        <f t="shared" si="45"/>
        <v>0</v>
      </c>
      <c r="O251" s="8">
        <f t="shared" si="46"/>
        <v>0</v>
      </c>
    </row>
    <row r="252" spans="1:15" x14ac:dyDescent="0.25">
      <c r="A252" s="8">
        <f t="shared" si="39"/>
        <v>12</v>
      </c>
      <c r="B252" s="26">
        <v>228</v>
      </c>
      <c r="C252" s="41">
        <f t="shared" si="40"/>
        <v>49673</v>
      </c>
      <c r="D252" s="41"/>
      <c r="E252" s="32">
        <f t="shared" si="41"/>
        <v>37234.890765163611</v>
      </c>
      <c r="F252" s="32">
        <f t="shared" si="47"/>
        <v>4851.5506979692582</v>
      </c>
      <c r="G252" s="32">
        <f t="shared" si="42"/>
        <v>253.99756033689346</v>
      </c>
      <c r="H252" s="32">
        <f t="shared" si="48"/>
        <v>5599.6999087546756</v>
      </c>
      <c r="I252" s="32">
        <f t="shared" si="49"/>
        <v>5105.5482583061521</v>
      </c>
      <c r="J252" s="32">
        <f t="shared" si="43"/>
        <v>119.15165044852354</v>
      </c>
      <c r="K252" s="32">
        <f t="shared" si="44"/>
        <v>375</v>
      </c>
      <c r="L252" s="33">
        <f t="shared" si="50"/>
        <v>32383.340067194353</v>
      </c>
      <c r="M252" s="8">
        <f t="shared" si="51"/>
        <v>2</v>
      </c>
      <c r="N252" s="8">
        <f t="shared" si="45"/>
        <v>1</v>
      </c>
      <c r="O252" s="8">
        <f t="shared" si="46"/>
        <v>0</v>
      </c>
    </row>
    <row r="253" spans="1:15" x14ac:dyDescent="0.25">
      <c r="A253" s="8">
        <f t="shared" si="39"/>
        <v>1</v>
      </c>
      <c r="B253" s="26">
        <v>229</v>
      </c>
      <c r="C253" s="41">
        <f t="shared" si="40"/>
        <v>49704</v>
      </c>
      <c r="D253" s="41"/>
      <c r="E253" s="32">
        <f t="shared" si="41"/>
        <v>32383.340067194353</v>
      </c>
      <c r="F253" s="32">
        <f t="shared" si="47"/>
        <v>2100.3205267262492</v>
      </c>
      <c r="G253" s="32">
        <f t="shared" si="42"/>
        <v>220.90273943606653</v>
      </c>
      <c r="H253" s="32">
        <f t="shared" si="48"/>
        <v>2799.8499543773378</v>
      </c>
      <c r="I253" s="32">
        <f t="shared" si="49"/>
        <v>2321.2232661623157</v>
      </c>
      <c r="J253" s="32">
        <f t="shared" si="43"/>
        <v>103.62668821502191</v>
      </c>
      <c r="K253" s="32">
        <f t="shared" si="44"/>
        <v>375</v>
      </c>
      <c r="L253" s="33">
        <f t="shared" si="50"/>
        <v>30283.019540468104</v>
      </c>
      <c r="M253" s="8">
        <f t="shared" si="51"/>
        <v>1</v>
      </c>
      <c r="N253" s="8">
        <f t="shared" si="45"/>
        <v>0</v>
      </c>
      <c r="O253" s="8">
        <f t="shared" si="46"/>
        <v>0</v>
      </c>
    </row>
    <row r="254" spans="1:15" x14ac:dyDescent="0.25">
      <c r="A254" s="8">
        <f t="shared" si="39"/>
        <v>2</v>
      </c>
      <c r="B254" s="26">
        <v>230</v>
      </c>
      <c r="C254" s="41">
        <f t="shared" si="40"/>
        <v>49734</v>
      </c>
      <c r="D254" s="41"/>
      <c r="E254" s="32">
        <f t="shared" si="41"/>
        <v>30283.019540468104</v>
      </c>
      <c r="F254" s="32">
        <f t="shared" si="47"/>
        <v>2121.3688749512307</v>
      </c>
      <c r="G254" s="32">
        <f t="shared" si="42"/>
        <v>206.57541689660903</v>
      </c>
      <c r="H254" s="32">
        <f t="shared" si="48"/>
        <v>2799.8499543773378</v>
      </c>
      <c r="I254" s="32">
        <f t="shared" si="49"/>
        <v>2327.9442918478398</v>
      </c>
      <c r="J254" s="32">
        <f t="shared" si="43"/>
        <v>96.905662529497917</v>
      </c>
      <c r="K254" s="32">
        <f t="shared" si="44"/>
        <v>375</v>
      </c>
      <c r="L254" s="33">
        <f t="shared" si="50"/>
        <v>28161.650665516874</v>
      </c>
      <c r="M254" s="8">
        <f t="shared" si="51"/>
        <v>1</v>
      </c>
      <c r="N254" s="8">
        <f t="shared" si="45"/>
        <v>0</v>
      </c>
      <c r="O254" s="8">
        <f t="shared" si="46"/>
        <v>0</v>
      </c>
    </row>
    <row r="255" spans="1:15" x14ac:dyDescent="0.25">
      <c r="A255" s="8">
        <f t="shared" si="39"/>
        <v>3</v>
      </c>
      <c r="B255" s="26">
        <v>231</v>
      </c>
      <c r="C255" s="41">
        <f t="shared" si="40"/>
        <v>49764</v>
      </c>
      <c r="D255" s="41"/>
      <c r="E255" s="32">
        <f t="shared" si="41"/>
        <v>28161.650665516874</v>
      </c>
      <c r="F255" s="32">
        <f t="shared" si="47"/>
        <v>2142.6281590583135</v>
      </c>
      <c r="G255" s="32">
        <f t="shared" si="42"/>
        <v>192.10451318937038</v>
      </c>
      <c r="H255" s="32">
        <f t="shared" si="48"/>
        <v>2799.8499543773378</v>
      </c>
      <c r="I255" s="32">
        <f t="shared" si="49"/>
        <v>2334.7326722476837</v>
      </c>
      <c r="J255" s="32">
        <f t="shared" si="43"/>
        <v>90.117282129653987</v>
      </c>
      <c r="K255" s="32">
        <f t="shared" si="44"/>
        <v>375</v>
      </c>
      <c r="L255" s="33">
        <f t="shared" si="50"/>
        <v>26019.022506458561</v>
      </c>
      <c r="M255" s="8">
        <f t="shared" si="51"/>
        <v>1</v>
      </c>
      <c r="N255" s="8">
        <f t="shared" si="45"/>
        <v>0</v>
      </c>
      <c r="O255" s="8">
        <f t="shared" si="46"/>
        <v>0</v>
      </c>
    </row>
    <row r="256" spans="1:15" x14ac:dyDescent="0.25">
      <c r="A256" s="8">
        <f t="shared" si="39"/>
        <v>4</v>
      </c>
      <c r="B256" s="26">
        <v>232</v>
      </c>
      <c r="C256" s="41">
        <f t="shared" si="40"/>
        <v>49795</v>
      </c>
      <c r="D256" s="41"/>
      <c r="E256" s="32">
        <f t="shared" si="41"/>
        <v>26019.022506458561</v>
      </c>
      <c r="F256" s="32">
        <f t="shared" si="47"/>
        <v>2164.1004929400406</v>
      </c>
      <c r="G256" s="32">
        <f t="shared" si="42"/>
        <v>177.48858941663013</v>
      </c>
      <c r="H256" s="32">
        <f t="shared" si="48"/>
        <v>2799.8499543773378</v>
      </c>
      <c r="I256" s="32">
        <f t="shared" si="49"/>
        <v>2341.5890823566706</v>
      </c>
      <c r="J256" s="32">
        <f t="shared" si="43"/>
        <v>83.260872020667392</v>
      </c>
      <c r="K256" s="32">
        <f t="shared" si="44"/>
        <v>375</v>
      </c>
      <c r="L256" s="33">
        <f t="shared" si="50"/>
        <v>23854.922013518521</v>
      </c>
      <c r="M256" s="8">
        <f t="shared" si="51"/>
        <v>1</v>
      </c>
      <c r="N256" s="8">
        <f t="shared" si="45"/>
        <v>0</v>
      </c>
      <c r="O256" s="8">
        <f t="shared" si="46"/>
        <v>0</v>
      </c>
    </row>
    <row r="257" spans="1:15" x14ac:dyDescent="0.25">
      <c r="A257" s="8">
        <f t="shared" si="39"/>
        <v>5</v>
      </c>
      <c r="B257" s="26">
        <v>233</v>
      </c>
      <c r="C257" s="41">
        <f t="shared" si="40"/>
        <v>49825</v>
      </c>
      <c r="D257" s="41"/>
      <c r="E257" s="32">
        <f t="shared" si="41"/>
        <v>23854.922013518521</v>
      </c>
      <c r="F257" s="32">
        <f t="shared" si="47"/>
        <v>2185.7880116733145</v>
      </c>
      <c r="G257" s="32">
        <f t="shared" si="42"/>
        <v>162.72619226076395</v>
      </c>
      <c r="H257" s="32">
        <f t="shared" si="48"/>
        <v>2799.8499543773378</v>
      </c>
      <c r="I257" s="32">
        <f t="shared" si="49"/>
        <v>2348.5142039340785</v>
      </c>
      <c r="J257" s="32">
        <f t="shared" si="43"/>
        <v>76.335750443259258</v>
      </c>
      <c r="K257" s="32">
        <f t="shared" si="44"/>
        <v>375</v>
      </c>
      <c r="L257" s="33">
        <f t="shared" si="50"/>
        <v>21669.134001845207</v>
      </c>
      <c r="M257" s="8">
        <f t="shared" si="51"/>
        <v>1</v>
      </c>
      <c r="N257" s="8">
        <f t="shared" si="45"/>
        <v>0</v>
      </c>
      <c r="O257" s="8">
        <f t="shared" si="46"/>
        <v>0</v>
      </c>
    </row>
    <row r="258" spans="1:15" x14ac:dyDescent="0.25">
      <c r="A258" s="8">
        <f t="shared" si="39"/>
        <v>6</v>
      </c>
      <c r="B258" s="26">
        <v>234</v>
      </c>
      <c r="C258" s="41">
        <f t="shared" si="40"/>
        <v>49856</v>
      </c>
      <c r="D258" s="41"/>
      <c r="E258" s="32">
        <f t="shared" si="41"/>
        <v>21669.134001845207</v>
      </c>
      <c r="F258" s="32">
        <f t="shared" si="47"/>
        <v>2207.6928717316982</v>
      </c>
      <c r="G258" s="32">
        <f t="shared" si="42"/>
        <v>147.81585383973459</v>
      </c>
      <c r="H258" s="32">
        <f t="shared" si="48"/>
        <v>2799.8499543773378</v>
      </c>
      <c r="I258" s="32">
        <f t="shared" si="49"/>
        <v>2355.5087255714329</v>
      </c>
      <c r="J258" s="32">
        <f t="shared" si="43"/>
        <v>69.341228805904649</v>
      </c>
      <c r="K258" s="32">
        <f t="shared" si="44"/>
        <v>375</v>
      </c>
      <c r="L258" s="33">
        <f t="shared" si="50"/>
        <v>19461.441130113508</v>
      </c>
      <c r="M258" s="8">
        <f t="shared" si="51"/>
        <v>1</v>
      </c>
      <c r="N258" s="8">
        <f t="shared" si="45"/>
        <v>0</v>
      </c>
      <c r="O258" s="8">
        <f t="shared" si="46"/>
        <v>0</v>
      </c>
    </row>
    <row r="259" spans="1:15" x14ac:dyDescent="0.25">
      <c r="A259" s="8">
        <f t="shared" si="39"/>
        <v>7</v>
      </c>
      <c r="B259" s="26">
        <v>235</v>
      </c>
      <c r="C259" s="41">
        <f t="shared" si="40"/>
        <v>49886</v>
      </c>
      <c r="D259" s="41"/>
      <c r="E259" s="32">
        <f t="shared" si="41"/>
        <v>19461.441130113508</v>
      </c>
      <c r="F259" s="32">
        <f t="shared" si="47"/>
        <v>5029.6672055771778</v>
      </c>
      <c r="G259" s="32">
        <f t="shared" si="42"/>
        <v>132.75609156113461</v>
      </c>
      <c r="H259" s="32">
        <f t="shared" si="48"/>
        <v>5599.6999087546756</v>
      </c>
      <c r="I259" s="32">
        <f t="shared" si="49"/>
        <v>5162.4232971383126</v>
      </c>
      <c r="J259" s="32">
        <f t="shared" si="43"/>
        <v>62.276611616363219</v>
      </c>
      <c r="K259" s="32">
        <f t="shared" si="44"/>
        <v>375</v>
      </c>
      <c r="L259" s="33">
        <f t="shared" si="50"/>
        <v>14431.77392453633</v>
      </c>
      <c r="M259" s="8">
        <f t="shared" si="51"/>
        <v>2</v>
      </c>
      <c r="N259" s="8">
        <f t="shared" si="45"/>
        <v>0</v>
      </c>
      <c r="O259" s="8">
        <f t="shared" si="46"/>
        <v>1</v>
      </c>
    </row>
    <row r="260" spans="1:15" x14ac:dyDescent="0.25">
      <c r="A260" s="8">
        <f t="shared" si="39"/>
        <v>8</v>
      </c>
      <c r="B260" s="26">
        <v>236</v>
      </c>
      <c r="C260" s="41">
        <f t="shared" si="40"/>
        <v>49917</v>
      </c>
      <c r="D260" s="41"/>
      <c r="E260" s="32">
        <f t="shared" si="41"/>
        <v>14431.77392453633</v>
      </c>
      <c r="F260" s="32">
        <f t="shared" si="47"/>
        <v>2280.2220277335296</v>
      </c>
      <c r="G260" s="32">
        <f t="shared" si="42"/>
        <v>98.446250085291879</v>
      </c>
      <c r="H260" s="32">
        <f t="shared" si="48"/>
        <v>2799.8499543773378</v>
      </c>
      <c r="I260" s="32">
        <f t="shared" si="49"/>
        <v>2378.6682778188215</v>
      </c>
      <c r="J260" s="32">
        <f t="shared" si="43"/>
        <v>46.181676558516251</v>
      </c>
      <c r="K260" s="32">
        <f t="shared" si="44"/>
        <v>375</v>
      </c>
      <c r="L260" s="33">
        <f t="shared" si="50"/>
        <v>12151.551896802801</v>
      </c>
      <c r="M260" s="8">
        <f t="shared" si="51"/>
        <v>1</v>
      </c>
      <c r="N260" s="8">
        <f t="shared" si="45"/>
        <v>0</v>
      </c>
      <c r="O260" s="8">
        <f t="shared" si="46"/>
        <v>0</v>
      </c>
    </row>
    <row r="261" spans="1:15" x14ac:dyDescent="0.25">
      <c r="A261" s="8">
        <f t="shared" si="39"/>
        <v>9</v>
      </c>
      <c r="B261" s="26">
        <v>237</v>
      </c>
      <c r="C261" s="41">
        <f t="shared" si="40"/>
        <v>49948</v>
      </c>
      <c r="D261" s="41"/>
      <c r="E261" s="32">
        <f t="shared" si="41"/>
        <v>12151.551896802801</v>
      </c>
      <c r="F261" s="32">
        <f t="shared" si="47"/>
        <v>2303.0732576573823</v>
      </c>
      <c r="G261" s="32">
        <f t="shared" si="42"/>
        <v>82.891730650186574</v>
      </c>
      <c r="H261" s="32">
        <f t="shared" si="48"/>
        <v>2799.8499543773378</v>
      </c>
      <c r="I261" s="32">
        <f t="shared" si="49"/>
        <v>2385.964988307569</v>
      </c>
      <c r="J261" s="32">
        <f t="shared" si="43"/>
        <v>38.884966069768957</v>
      </c>
      <c r="K261" s="32">
        <f t="shared" si="44"/>
        <v>375</v>
      </c>
      <c r="L261" s="33">
        <f t="shared" si="50"/>
        <v>9848.4786391454181</v>
      </c>
      <c r="M261" s="8">
        <f t="shared" si="51"/>
        <v>1</v>
      </c>
      <c r="N261" s="8">
        <f t="shared" si="45"/>
        <v>0</v>
      </c>
      <c r="O261" s="8">
        <f t="shared" si="46"/>
        <v>0</v>
      </c>
    </row>
    <row r="262" spans="1:15" x14ac:dyDescent="0.25">
      <c r="A262" s="8">
        <f t="shared" si="39"/>
        <v>10</v>
      </c>
      <c r="B262" s="26">
        <v>238</v>
      </c>
      <c r="C262" s="41">
        <f t="shared" si="40"/>
        <v>49978</v>
      </c>
      <c r="D262" s="41"/>
      <c r="E262" s="32">
        <f t="shared" si="41"/>
        <v>9848.4786391454181</v>
      </c>
      <c r="F262" s="32">
        <f t="shared" si="47"/>
        <v>2326.1534910303208</v>
      </c>
      <c r="G262" s="32">
        <f t="shared" si="42"/>
        <v>67.181331701751617</v>
      </c>
      <c r="H262" s="32">
        <f t="shared" si="48"/>
        <v>2799.8499543773378</v>
      </c>
      <c r="I262" s="32">
        <f t="shared" si="49"/>
        <v>2393.3348227320726</v>
      </c>
      <c r="J262" s="32">
        <f t="shared" si="43"/>
        <v>31.515131645265335</v>
      </c>
      <c r="K262" s="32">
        <f t="shared" si="44"/>
        <v>375</v>
      </c>
      <c r="L262" s="33">
        <f t="shared" si="50"/>
        <v>7522.3251481150974</v>
      </c>
      <c r="M262" s="8">
        <f t="shared" si="51"/>
        <v>1</v>
      </c>
      <c r="N262" s="8">
        <f t="shared" si="45"/>
        <v>0</v>
      </c>
      <c r="O262" s="8">
        <f t="shared" si="46"/>
        <v>0</v>
      </c>
    </row>
    <row r="263" spans="1:15" x14ac:dyDescent="0.25">
      <c r="A263" s="8">
        <f t="shared" si="39"/>
        <v>11</v>
      </c>
      <c r="B263" s="26">
        <v>239</v>
      </c>
      <c r="C263" s="41">
        <f t="shared" si="40"/>
        <v>50009</v>
      </c>
      <c r="D263" s="41"/>
      <c r="E263" s="32">
        <f t="shared" si="41"/>
        <v>7522.3251481150974</v>
      </c>
      <c r="F263" s="32">
        <f t="shared" si="47"/>
        <v>2349.4650228088913</v>
      </c>
      <c r="G263" s="32">
        <f t="shared" si="42"/>
        <v>51.313491094478302</v>
      </c>
      <c r="H263" s="32">
        <f t="shared" si="48"/>
        <v>2799.8499543773378</v>
      </c>
      <c r="I263" s="32">
        <f t="shared" si="49"/>
        <v>2400.7785139033695</v>
      </c>
      <c r="J263" s="32">
        <f t="shared" si="43"/>
        <v>24.071440473968309</v>
      </c>
      <c r="K263" s="32">
        <f t="shared" si="44"/>
        <v>375</v>
      </c>
      <c r="L263" s="33">
        <f t="shared" si="50"/>
        <v>5172.8601253062061</v>
      </c>
      <c r="M263" s="8">
        <f t="shared" si="51"/>
        <v>1</v>
      </c>
      <c r="N263" s="8">
        <f t="shared" si="45"/>
        <v>0</v>
      </c>
      <c r="O263" s="8">
        <f t="shared" si="46"/>
        <v>0</v>
      </c>
    </row>
    <row r="264" spans="1:15" ht="15.75" thickBot="1" x14ac:dyDescent="0.3">
      <c r="A264" s="8">
        <f t="shared" si="39"/>
        <v>12</v>
      </c>
      <c r="B264" s="28">
        <v>240</v>
      </c>
      <c r="C264" s="48">
        <f t="shared" si="40"/>
        <v>50039</v>
      </c>
      <c r="D264" s="48"/>
      <c r="E264" s="34">
        <f t="shared" si="41"/>
        <v>5172.8601253062061</v>
      </c>
      <c r="F264" s="34">
        <f t="shared" si="47"/>
        <v>5172.8601253258685</v>
      </c>
      <c r="G264" s="34">
        <f t="shared" si="42"/>
        <v>35.286631027827056</v>
      </c>
      <c r="H264" s="34">
        <f t="shared" si="48"/>
        <v>5599.6999087546756</v>
      </c>
      <c r="I264" s="34">
        <f t="shared" si="49"/>
        <v>5208.1467563536953</v>
      </c>
      <c r="J264" s="34">
        <f t="shared" si="43"/>
        <v>16.553152400979858</v>
      </c>
      <c r="K264" s="34">
        <f t="shared" si="44"/>
        <v>375</v>
      </c>
      <c r="L264" s="35">
        <f t="shared" si="50"/>
        <v>-1.9662365957628936E-8</v>
      </c>
      <c r="M264" s="8">
        <f t="shared" si="51"/>
        <v>2</v>
      </c>
      <c r="N264" s="8">
        <f t="shared" si="45"/>
        <v>1</v>
      </c>
      <c r="O264" s="8">
        <f t="shared" si="46"/>
        <v>0</v>
      </c>
    </row>
    <row r="265" spans="1:15" x14ac:dyDescent="0.25">
      <c r="C265" s="20"/>
      <c r="D265" s="20"/>
    </row>
    <row r="266" spans="1:15" x14ac:dyDescent="0.25">
      <c r="A266" s="10"/>
      <c r="B266" t="s">
        <v>53</v>
      </c>
      <c r="C266" s="10"/>
      <c r="D266" s="10"/>
      <c r="M266" s="10"/>
    </row>
    <row r="267" spans="1:15" x14ac:dyDescent="0.25">
      <c r="B267" t="s">
        <v>37</v>
      </c>
      <c r="C267" s="21">
        <v>7.1999999999999995E-2</v>
      </c>
      <c r="D267" s="20"/>
    </row>
    <row r="268" spans="1:15" x14ac:dyDescent="0.25">
      <c r="B268" t="s">
        <v>32</v>
      </c>
      <c r="C268" s="21">
        <f>+POWER(1+C267,0.0833333333333333)-1</f>
        <v>5.8106552987937654E-3</v>
      </c>
      <c r="D268" s="21"/>
    </row>
    <row r="269" spans="1:15" x14ac:dyDescent="0.25">
      <c r="B269" t="s">
        <v>17</v>
      </c>
      <c r="C269" s="8" t="s">
        <v>18</v>
      </c>
      <c r="D269" s="7">
        <v>3.8399999999999997E-2</v>
      </c>
    </row>
    <row r="270" spans="1:15" x14ac:dyDescent="0.25">
      <c r="B270" t="s">
        <v>34</v>
      </c>
      <c r="C270" s="22">
        <f>C268+(D269/12)</f>
        <v>9.0106552987937651E-3</v>
      </c>
      <c r="D270" s="22"/>
    </row>
    <row r="271" spans="1:15" x14ac:dyDescent="0.25">
      <c r="B271" t="s">
        <v>19</v>
      </c>
      <c r="C271" s="8" t="s">
        <v>18</v>
      </c>
      <c r="D271" s="9">
        <v>0.01</v>
      </c>
      <c r="E271" t="s">
        <v>20</v>
      </c>
    </row>
    <row r="272" spans="1:15" x14ac:dyDescent="0.25">
      <c r="C272" s="23"/>
      <c r="D272" s="23"/>
    </row>
    <row r="273" spans="1:13" x14ac:dyDescent="0.25">
      <c r="C273" s="23"/>
      <c r="D273" s="23"/>
    </row>
    <row r="274" spans="1:13" ht="15.75" thickBot="1" x14ac:dyDescent="0.3">
      <c r="C274" s="20"/>
      <c r="D274" s="20"/>
    </row>
    <row r="275" spans="1:13" ht="15.75" thickBot="1" x14ac:dyDescent="0.3">
      <c r="A275" s="8" t="s">
        <v>24</v>
      </c>
      <c r="B275" s="8" t="s">
        <v>23</v>
      </c>
      <c r="C275" s="57" t="s">
        <v>7</v>
      </c>
      <c r="D275" s="50"/>
      <c r="E275" s="51" t="s">
        <v>25</v>
      </c>
      <c r="F275" s="51" t="s">
        <v>26</v>
      </c>
      <c r="G275" s="51" t="s">
        <v>27</v>
      </c>
      <c r="H275" s="51" t="s">
        <v>35</v>
      </c>
      <c r="I275" s="51" t="s">
        <v>36</v>
      </c>
      <c r="J275" s="51" t="s">
        <v>28</v>
      </c>
      <c r="K275" s="51" t="s">
        <v>19</v>
      </c>
      <c r="L275" s="52" t="s">
        <v>29</v>
      </c>
      <c r="M275" s="8" t="s">
        <v>33</v>
      </c>
    </row>
    <row r="276" spans="1:13" x14ac:dyDescent="0.25">
      <c r="A276" s="8">
        <f t="shared" ref="A276:C295" si="52">A45</f>
        <v>9</v>
      </c>
      <c r="B276" s="8">
        <f t="shared" si="52"/>
        <v>21</v>
      </c>
      <c r="C276" s="53">
        <f t="shared" si="52"/>
        <v>43373</v>
      </c>
      <c r="D276" s="54"/>
      <c r="E276" s="32"/>
      <c r="F276" s="32"/>
      <c r="G276" s="32"/>
      <c r="H276" s="32"/>
      <c r="I276" s="32"/>
      <c r="J276" s="32"/>
      <c r="K276" s="32">
        <f>NPV(C270,K277:K495)</f>
        <v>35781.531755332413</v>
      </c>
      <c r="L276" s="33">
        <f>L45-50000</f>
        <v>206193.14824795257</v>
      </c>
      <c r="M276" s="15">
        <f>NPV(C270,M277:M495)</f>
        <v>95.41741801421972</v>
      </c>
    </row>
    <row r="277" spans="1:13" x14ac:dyDescent="0.25">
      <c r="A277" s="8">
        <f t="shared" si="52"/>
        <v>10</v>
      </c>
      <c r="B277" s="8">
        <f t="shared" si="52"/>
        <v>22</v>
      </c>
      <c r="C277" s="53">
        <f t="shared" si="52"/>
        <v>43403</v>
      </c>
      <c r="D277" s="54"/>
      <c r="E277" s="32">
        <f>L276</f>
        <v>206193.14824795257</v>
      </c>
      <c r="F277" s="32">
        <f>I277-G277</f>
        <v>303.02382611960115</v>
      </c>
      <c r="G277" s="32">
        <f>E277*$C$268</f>
        <v>1198.1173094419339</v>
      </c>
      <c r="H277" s="32">
        <f>($L$276+$K$276)/$M$276</f>
        <v>2535.9592099549832</v>
      </c>
      <c r="I277" s="32">
        <f>H277-J277-K277</f>
        <v>1501.1411355615351</v>
      </c>
      <c r="J277" s="32">
        <f>E277*($D$269/12)</f>
        <v>659.81807439344823</v>
      </c>
      <c r="K277" s="32">
        <f>($D$271/12)*$C$1</f>
        <v>375</v>
      </c>
      <c r="L277" s="33">
        <f>E277-F277</f>
        <v>205890.12442183297</v>
      </c>
      <c r="M277" s="8">
        <v>1</v>
      </c>
    </row>
    <row r="278" spans="1:13" x14ac:dyDescent="0.25">
      <c r="A278" s="8">
        <f t="shared" si="52"/>
        <v>11</v>
      </c>
      <c r="B278" s="8">
        <f t="shared" si="52"/>
        <v>23</v>
      </c>
      <c r="C278" s="53">
        <f t="shared" si="52"/>
        <v>43434</v>
      </c>
      <c r="D278" s="54"/>
      <c r="E278" s="32">
        <f t="shared" ref="E278:E341" si="53">L277</f>
        <v>205890.12442183297</v>
      </c>
      <c r="F278" s="32">
        <f t="shared" ref="F278:F341" si="54">I278-G278</f>
        <v>305.75426936408621</v>
      </c>
      <c r="G278" s="32">
        <f t="shared" ref="G278:G341" si="55">E278*$C$268</f>
        <v>1196.3565424410315</v>
      </c>
      <c r="H278" s="32">
        <f>($L$276+$K$276)/$M$276</f>
        <v>2535.9592099549832</v>
      </c>
      <c r="I278" s="32">
        <f t="shared" ref="I278:I341" si="56">H278-J278-K278</f>
        <v>1502.1108118051177</v>
      </c>
      <c r="J278" s="32">
        <f t="shared" ref="J278:J341" si="57">E278*($D$269/12)</f>
        <v>658.84839814986549</v>
      </c>
      <c r="K278" s="32">
        <f>($D$271/12)*$C$1</f>
        <v>375</v>
      </c>
      <c r="L278" s="33">
        <f t="shared" ref="L278:L341" si="58">E278-F278</f>
        <v>205584.37015246888</v>
      </c>
      <c r="M278" s="8">
        <v>1</v>
      </c>
    </row>
    <row r="279" spans="1:13" x14ac:dyDescent="0.25">
      <c r="A279" s="8">
        <f t="shared" si="52"/>
        <v>12</v>
      </c>
      <c r="B279" s="8">
        <f t="shared" si="52"/>
        <v>24</v>
      </c>
      <c r="C279" s="53">
        <f t="shared" si="52"/>
        <v>43464</v>
      </c>
      <c r="D279" s="54"/>
      <c r="E279" s="32">
        <f t="shared" si="53"/>
        <v>205584.37015246888</v>
      </c>
      <c r="F279" s="32">
        <f t="shared" si="54"/>
        <v>308.50931569146064</v>
      </c>
      <c r="G279" s="32">
        <f t="shared" si="55"/>
        <v>1194.5799097756221</v>
      </c>
      <c r="H279" s="32">
        <f t="shared" ref="H279:H342" si="59">($L$276+$K$276)/$M$276</f>
        <v>2535.9592099549832</v>
      </c>
      <c r="I279" s="32">
        <f t="shared" si="56"/>
        <v>1503.0892254670828</v>
      </c>
      <c r="J279" s="32">
        <f t="shared" si="57"/>
        <v>657.86998448790041</v>
      </c>
      <c r="K279" s="32">
        <f>($D$271/12)*$C$1</f>
        <v>375</v>
      </c>
      <c r="L279" s="33">
        <f t="shared" si="58"/>
        <v>205275.86083677743</v>
      </c>
      <c r="M279" s="8">
        <v>1</v>
      </c>
    </row>
    <row r="280" spans="1:13" x14ac:dyDescent="0.25">
      <c r="A280" s="8">
        <f t="shared" si="52"/>
        <v>1</v>
      </c>
      <c r="B280" s="8">
        <f t="shared" si="52"/>
        <v>25</v>
      </c>
      <c r="C280" s="53">
        <f t="shared" si="52"/>
        <v>43495</v>
      </c>
      <c r="D280" s="54"/>
      <c r="E280" s="32">
        <f t="shared" si="53"/>
        <v>205275.86083677743</v>
      </c>
      <c r="F280" s="32">
        <f t="shared" si="54"/>
        <v>311.28918679162325</v>
      </c>
      <c r="G280" s="32">
        <f t="shared" si="55"/>
        <v>1192.7872684856723</v>
      </c>
      <c r="H280" s="32">
        <f t="shared" si="59"/>
        <v>2535.9592099549832</v>
      </c>
      <c r="I280" s="32">
        <f t="shared" si="56"/>
        <v>1504.0764552772955</v>
      </c>
      <c r="J280" s="32">
        <f t="shared" si="57"/>
        <v>656.88275467768767</v>
      </c>
      <c r="K280" s="32">
        <f>($D$271/12)*$C$1</f>
        <v>375</v>
      </c>
      <c r="L280" s="33">
        <f t="shared" si="58"/>
        <v>204964.5716499858</v>
      </c>
      <c r="M280" s="8">
        <v>1</v>
      </c>
    </row>
    <row r="281" spans="1:13" x14ac:dyDescent="0.25">
      <c r="A281" s="8">
        <f t="shared" si="52"/>
        <v>2</v>
      </c>
      <c r="B281" s="8">
        <f t="shared" si="52"/>
        <v>26</v>
      </c>
      <c r="C281" s="53">
        <f t="shared" si="52"/>
        <v>43524</v>
      </c>
      <c r="D281" s="54"/>
      <c r="E281" s="32">
        <f t="shared" si="53"/>
        <v>204964.5716499858</v>
      </c>
      <c r="F281" s="32">
        <f t="shared" si="54"/>
        <v>314.09410635204449</v>
      </c>
      <c r="G281" s="32">
        <f t="shared" si="55"/>
        <v>1190.9784743229843</v>
      </c>
      <c r="H281" s="32">
        <f t="shared" si="59"/>
        <v>2535.9592099549832</v>
      </c>
      <c r="I281" s="32">
        <f t="shared" si="56"/>
        <v>1505.0725806750288</v>
      </c>
      <c r="J281" s="32">
        <f t="shared" si="57"/>
        <v>655.88662927995449</v>
      </c>
      <c r="K281" s="32">
        <f>($D$271/12)*$C$1</f>
        <v>375</v>
      </c>
      <c r="L281" s="33">
        <f t="shared" si="58"/>
        <v>204650.47754363375</v>
      </c>
      <c r="M281" s="8">
        <v>1</v>
      </c>
    </row>
    <row r="282" spans="1:13" x14ac:dyDescent="0.25">
      <c r="A282" s="8">
        <f t="shared" si="52"/>
        <v>3</v>
      </c>
      <c r="B282" s="8">
        <f t="shared" si="52"/>
        <v>27</v>
      </c>
      <c r="C282" s="53">
        <f t="shared" si="52"/>
        <v>43554</v>
      </c>
      <c r="D282" s="54"/>
      <c r="E282" s="32">
        <f t="shared" si="53"/>
        <v>204650.47754363375</v>
      </c>
      <c r="F282" s="32">
        <f t="shared" si="54"/>
        <v>316.92430007576536</v>
      </c>
      <c r="G282" s="32">
        <f t="shared" si="55"/>
        <v>1189.15338173959</v>
      </c>
      <c r="H282" s="32">
        <f t="shared" si="59"/>
        <v>2535.9592099549832</v>
      </c>
      <c r="I282" s="32">
        <f t="shared" si="56"/>
        <v>1506.0776818153554</v>
      </c>
      <c r="J282" s="32">
        <f t="shared" si="57"/>
        <v>654.8815281396279</v>
      </c>
      <c r="K282" s="32">
        <f>($D$271/12)*$C$1</f>
        <v>375</v>
      </c>
      <c r="L282" s="33">
        <f t="shared" si="58"/>
        <v>204333.55324355798</v>
      </c>
      <c r="M282" s="8">
        <v>1</v>
      </c>
    </row>
    <row r="283" spans="1:13" x14ac:dyDescent="0.25">
      <c r="A283" s="8">
        <f t="shared" si="52"/>
        <v>4</v>
      </c>
      <c r="B283" s="8">
        <f t="shared" si="52"/>
        <v>28</v>
      </c>
      <c r="C283" s="53">
        <f t="shared" si="52"/>
        <v>43585</v>
      </c>
      <c r="D283" s="54"/>
      <c r="E283" s="32">
        <f t="shared" si="53"/>
        <v>204333.55324355798</v>
      </c>
      <c r="F283" s="32">
        <f t="shared" si="54"/>
        <v>319.77999569955932</v>
      </c>
      <c r="G283" s="32">
        <f t="shared" si="55"/>
        <v>1187.3118438760382</v>
      </c>
      <c r="H283" s="32">
        <f t="shared" si="59"/>
        <v>2535.9592099549832</v>
      </c>
      <c r="I283" s="32">
        <f t="shared" si="56"/>
        <v>1507.0918395755975</v>
      </c>
      <c r="J283" s="32">
        <f t="shared" si="57"/>
        <v>653.86737037938553</v>
      </c>
      <c r="K283" s="32">
        <f>($D$271/12)*$C$1</f>
        <v>375</v>
      </c>
      <c r="L283" s="33">
        <f t="shared" si="58"/>
        <v>204013.77324785842</v>
      </c>
      <c r="M283" s="8">
        <v>1</v>
      </c>
    </row>
    <row r="284" spans="1:13" x14ac:dyDescent="0.25">
      <c r="A284" s="8">
        <f t="shared" si="52"/>
        <v>5</v>
      </c>
      <c r="B284" s="8">
        <f t="shared" si="52"/>
        <v>29</v>
      </c>
      <c r="C284" s="53">
        <f t="shared" si="52"/>
        <v>43615</v>
      </c>
      <c r="D284" s="54"/>
      <c r="E284" s="32">
        <f t="shared" si="53"/>
        <v>204013.77324785842</v>
      </c>
      <c r="F284" s="32">
        <f t="shared" si="54"/>
        <v>322.66142301225796</v>
      </c>
      <c r="G284" s="32">
        <f t="shared" si="55"/>
        <v>1185.4537125495783</v>
      </c>
      <c r="H284" s="32">
        <f t="shared" si="59"/>
        <v>2535.9592099549832</v>
      </c>
      <c r="I284" s="32">
        <f t="shared" si="56"/>
        <v>1508.1151355618363</v>
      </c>
      <c r="J284" s="32">
        <f t="shared" si="57"/>
        <v>652.84407439314691</v>
      </c>
      <c r="K284" s="32">
        <f>($D$271/12)*$C$1</f>
        <v>375</v>
      </c>
      <c r="L284" s="33">
        <f t="shared" si="58"/>
        <v>203691.11182484616</v>
      </c>
      <c r="M284" s="8">
        <v>1</v>
      </c>
    </row>
    <row r="285" spans="1:13" x14ac:dyDescent="0.25">
      <c r="A285" s="8">
        <f t="shared" si="52"/>
        <v>6</v>
      </c>
      <c r="B285" s="8">
        <f t="shared" si="52"/>
        <v>30</v>
      </c>
      <c r="C285" s="53">
        <f t="shared" si="52"/>
        <v>43646</v>
      </c>
      <c r="D285" s="54"/>
      <c r="E285" s="32">
        <f t="shared" si="53"/>
        <v>203691.11182484616</v>
      </c>
      <c r="F285" s="32">
        <f t="shared" si="54"/>
        <v>325.56881387323983</v>
      </c>
      <c r="G285" s="32">
        <f t="shared" si="55"/>
        <v>1183.5788382422356</v>
      </c>
      <c r="H285" s="32">
        <f t="shared" si="59"/>
        <v>2535.9592099549832</v>
      </c>
      <c r="I285" s="32">
        <f t="shared" si="56"/>
        <v>1509.1476521154755</v>
      </c>
      <c r="J285" s="32">
        <f t="shared" si="57"/>
        <v>651.8115578395076</v>
      </c>
      <c r="K285" s="32">
        <f>($D$271/12)*$C$1</f>
        <v>375</v>
      </c>
      <c r="L285" s="33">
        <f t="shared" si="58"/>
        <v>203365.54301097291</v>
      </c>
      <c r="M285" s="8">
        <v>1</v>
      </c>
    </row>
    <row r="286" spans="1:13" x14ac:dyDescent="0.25">
      <c r="A286" s="8">
        <f t="shared" si="52"/>
        <v>7</v>
      </c>
      <c r="B286" s="8">
        <f t="shared" si="52"/>
        <v>31</v>
      </c>
      <c r="C286" s="53">
        <f t="shared" si="52"/>
        <v>43676</v>
      </c>
      <c r="D286" s="54"/>
      <c r="E286" s="32">
        <f t="shared" si="53"/>
        <v>203365.54301097291</v>
      </c>
      <c r="F286" s="32">
        <f t="shared" si="54"/>
        <v>328.50240223108881</v>
      </c>
      <c r="G286" s="32">
        <f t="shared" si="55"/>
        <v>1181.6870700887812</v>
      </c>
      <c r="H286" s="32">
        <f t="shared" si="59"/>
        <v>2535.9592099549832</v>
      </c>
      <c r="I286" s="32">
        <f t="shared" si="56"/>
        <v>1510.18947231987</v>
      </c>
      <c r="J286" s="32">
        <f t="shared" si="57"/>
        <v>650.76973763511319</v>
      </c>
      <c r="K286" s="32">
        <f>($D$271/12)*$C$1</f>
        <v>375</v>
      </c>
      <c r="L286" s="33">
        <f t="shared" si="58"/>
        <v>203037.04060874181</v>
      </c>
      <c r="M286" s="8">
        <v>1</v>
      </c>
    </row>
    <row r="287" spans="1:13" x14ac:dyDescent="0.25">
      <c r="A287" s="8">
        <f t="shared" si="52"/>
        <v>8</v>
      </c>
      <c r="B287" s="8">
        <f t="shared" si="52"/>
        <v>32</v>
      </c>
      <c r="C287" s="53">
        <f t="shared" si="52"/>
        <v>43707</v>
      </c>
      <c r="D287" s="54"/>
      <c r="E287" s="32">
        <f t="shared" si="53"/>
        <v>203037.04060874181</v>
      </c>
      <c r="F287" s="32">
        <f t="shared" si="54"/>
        <v>331.46242414241874</v>
      </c>
      <c r="G287" s="32">
        <f t="shared" si="55"/>
        <v>1179.7782558645906</v>
      </c>
      <c r="H287" s="32">
        <f t="shared" si="59"/>
        <v>2535.9592099549832</v>
      </c>
      <c r="I287" s="32">
        <f t="shared" si="56"/>
        <v>1511.2406800070094</v>
      </c>
      <c r="J287" s="32">
        <f t="shared" si="57"/>
        <v>649.71852994797371</v>
      </c>
      <c r="K287" s="32">
        <f>($D$271/12)*$C$1</f>
        <v>375</v>
      </c>
      <c r="L287" s="33">
        <f t="shared" si="58"/>
        <v>202705.57818459938</v>
      </c>
      <c r="M287" s="8">
        <v>1</v>
      </c>
    </row>
    <row r="288" spans="1:13" x14ac:dyDescent="0.25">
      <c r="A288" s="8">
        <f t="shared" si="52"/>
        <v>9</v>
      </c>
      <c r="B288" s="8">
        <f t="shared" si="52"/>
        <v>33</v>
      </c>
      <c r="C288" s="53">
        <f t="shared" si="52"/>
        <v>43738</v>
      </c>
      <c r="D288" s="54"/>
      <c r="E288" s="32">
        <f t="shared" si="53"/>
        <v>202705.57818459938</v>
      </c>
      <c r="F288" s="32">
        <f t="shared" si="54"/>
        <v>334.44911779086897</v>
      </c>
      <c r="G288" s="32">
        <f t="shared" si="55"/>
        <v>1177.8522419733963</v>
      </c>
      <c r="H288" s="32">
        <f t="shared" si="59"/>
        <v>2535.9592099549832</v>
      </c>
      <c r="I288" s="32">
        <f t="shared" si="56"/>
        <v>1512.3013597642653</v>
      </c>
      <c r="J288" s="32">
        <f t="shared" si="57"/>
        <v>648.65785019071791</v>
      </c>
      <c r="K288" s="32">
        <f>($D$271/12)*$C$1</f>
        <v>375</v>
      </c>
      <c r="L288" s="33">
        <f t="shared" si="58"/>
        <v>202371.1290668085</v>
      </c>
      <c r="M288" s="8">
        <v>1</v>
      </c>
    </row>
    <row r="289" spans="1:13" x14ac:dyDescent="0.25">
      <c r="A289" s="8">
        <f t="shared" si="52"/>
        <v>10</v>
      </c>
      <c r="B289" s="8">
        <f t="shared" si="52"/>
        <v>34</v>
      </c>
      <c r="C289" s="53">
        <f t="shared" si="52"/>
        <v>43768</v>
      </c>
      <c r="D289" s="54"/>
      <c r="E289" s="32">
        <f t="shared" si="53"/>
        <v>202371.1290668085</v>
      </c>
      <c r="F289" s="32">
        <f t="shared" si="54"/>
        <v>337.46272350626828</v>
      </c>
      <c r="G289" s="32">
        <f t="shared" si="55"/>
        <v>1175.9088734349277</v>
      </c>
      <c r="H289" s="32">
        <f t="shared" si="59"/>
        <v>2535.9592099549832</v>
      </c>
      <c r="I289" s="32">
        <f t="shared" si="56"/>
        <v>1513.371596941196</v>
      </c>
      <c r="J289" s="32">
        <f t="shared" si="57"/>
        <v>647.58761301378718</v>
      </c>
      <c r="K289" s="32">
        <f>($D$271/12)*$C$1</f>
        <v>375</v>
      </c>
      <c r="L289" s="33">
        <f t="shared" si="58"/>
        <v>202033.66634330223</v>
      </c>
      <c r="M289" s="8">
        <v>1</v>
      </c>
    </row>
    <row r="290" spans="1:13" x14ac:dyDescent="0.25">
      <c r="A290" s="8">
        <f t="shared" si="52"/>
        <v>11</v>
      </c>
      <c r="B290" s="8">
        <f t="shared" si="52"/>
        <v>35</v>
      </c>
      <c r="C290" s="53">
        <f t="shared" si="52"/>
        <v>43799</v>
      </c>
      <c r="D290" s="54"/>
      <c r="E290" s="32">
        <f t="shared" si="53"/>
        <v>202033.66634330223</v>
      </c>
      <c r="F290" s="32">
        <f t="shared" si="54"/>
        <v>340.5034837839753</v>
      </c>
      <c r="G290" s="32">
        <f t="shared" si="55"/>
        <v>1173.9479938724407</v>
      </c>
      <c r="H290" s="32">
        <f t="shared" si="59"/>
        <v>2535.9592099549832</v>
      </c>
      <c r="I290" s="32">
        <f t="shared" si="56"/>
        <v>1514.451477656416</v>
      </c>
      <c r="J290" s="32">
        <f t="shared" si="57"/>
        <v>646.50773229856713</v>
      </c>
      <c r="K290" s="32">
        <f>($D$271/12)*$C$1</f>
        <v>375</v>
      </c>
      <c r="L290" s="33">
        <f t="shared" si="58"/>
        <v>201693.16285951826</v>
      </c>
      <c r="M290" s="8">
        <v>1</v>
      </c>
    </row>
    <row r="291" spans="1:13" x14ac:dyDescent="0.25">
      <c r="A291" s="8">
        <f t="shared" si="52"/>
        <v>12</v>
      </c>
      <c r="B291" s="8">
        <f t="shared" si="52"/>
        <v>36</v>
      </c>
      <c r="C291" s="53">
        <f t="shared" si="52"/>
        <v>43829</v>
      </c>
      <c r="D291" s="54"/>
      <c r="E291" s="32">
        <f t="shared" si="53"/>
        <v>201693.16285951826</v>
      </c>
      <c r="F291" s="32">
        <f t="shared" si="54"/>
        <v>343.57164330439127</v>
      </c>
      <c r="G291" s="32">
        <f t="shared" si="55"/>
        <v>1171.9694455001336</v>
      </c>
      <c r="H291" s="32">
        <f t="shared" si="59"/>
        <v>2535.9592099549832</v>
      </c>
      <c r="I291" s="32">
        <f t="shared" si="56"/>
        <v>1515.5410888045249</v>
      </c>
      <c r="J291" s="32">
        <f t="shared" si="57"/>
        <v>645.41812115045832</v>
      </c>
      <c r="K291" s="32">
        <f>($D$271/12)*$C$1</f>
        <v>375</v>
      </c>
      <c r="L291" s="33">
        <f t="shared" si="58"/>
        <v>201349.59121621386</v>
      </c>
      <c r="M291" s="8">
        <v>1</v>
      </c>
    </row>
    <row r="292" spans="1:13" x14ac:dyDescent="0.25">
      <c r="A292" s="8">
        <f t="shared" si="52"/>
        <v>1</v>
      </c>
      <c r="B292" s="8">
        <f t="shared" si="52"/>
        <v>37</v>
      </c>
      <c r="C292" s="53">
        <f t="shared" si="52"/>
        <v>43860</v>
      </c>
      <c r="D292" s="54"/>
      <c r="E292" s="32">
        <f t="shared" si="53"/>
        <v>201349.59121621386</v>
      </c>
      <c r="F292" s="32">
        <f t="shared" si="54"/>
        <v>346.66744895264719</v>
      </c>
      <c r="G292" s="32">
        <f t="shared" si="55"/>
        <v>1169.9730691104517</v>
      </c>
      <c r="H292" s="32">
        <f t="shared" si="59"/>
        <v>2535.9592099549832</v>
      </c>
      <c r="I292" s="32">
        <f t="shared" si="56"/>
        <v>1516.6405180630989</v>
      </c>
      <c r="J292" s="32">
        <f t="shared" si="57"/>
        <v>644.31869189188433</v>
      </c>
      <c r="K292" s="32">
        <f>($D$271/12)*$C$1</f>
        <v>375</v>
      </c>
      <c r="L292" s="33">
        <f t="shared" si="58"/>
        <v>201002.92376726121</v>
      </c>
      <c r="M292" s="8">
        <v>1</v>
      </c>
    </row>
    <row r="293" spans="1:13" x14ac:dyDescent="0.25">
      <c r="A293" s="8">
        <f t="shared" si="52"/>
        <v>2</v>
      </c>
      <c r="B293" s="8">
        <f t="shared" si="52"/>
        <v>38</v>
      </c>
      <c r="C293" s="53">
        <f t="shared" si="52"/>
        <v>43890</v>
      </c>
      <c r="D293" s="54"/>
      <c r="E293" s="32">
        <f t="shared" si="53"/>
        <v>201002.92376726121</v>
      </c>
      <c r="F293" s="32">
        <f t="shared" si="54"/>
        <v>349.79114983847194</v>
      </c>
      <c r="G293" s="32">
        <f t="shared" si="55"/>
        <v>1167.9587040612755</v>
      </c>
      <c r="H293" s="32">
        <f t="shared" si="59"/>
        <v>2535.9592099549832</v>
      </c>
      <c r="I293" s="32">
        <f t="shared" si="56"/>
        <v>1517.7498538997474</v>
      </c>
      <c r="J293" s="32">
        <f t="shared" si="57"/>
        <v>643.20935605523584</v>
      </c>
      <c r="K293" s="32">
        <f>($D$271/12)*$C$1</f>
        <v>375</v>
      </c>
      <c r="L293" s="33">
        <f t="shared" si="58"/>
        <v>200653.13261742273</v>
      </c>
      <c r="M293" s="8">
        <v>1</v>
      </c>
    </row>
    <row r="294" spans="1:13" x14ac:dyDescent="0.25">
      <c r="A294" s="8">
        <f t="shared" si="52"/>
        <v>3</v>
      </c>
      <c r="B294" s="8">
        <f t="shared" si="52"/>
        <v>39</v>
      </c>
      <c r="C294" s="53">
        <f t="shared" si="52"/>
        <v>43920</v>
      </c>
      <c r="D294" s="54"/>
      <c r="E294" s="32">
        <f t="shared" si="53"/>
        <v>200653.13261742273</v>
      </c>
      <c r="F294" s="32">
        <f t="shared" si="54"/>
        <v>352.94299731623482</v>
      </c>
      <c r="G294" s="32">
        <f t="shared" si="55"/>
        <v>1165.9261882629955</v>
      </c>
      <c r="H294" s="32">
        <f t="shared" si="59"/>
        <v>2535.9592099549832</v>
      </c>
      <c r="I294" s="32">
        <f t="shared" si="56"/>
        <v>1518.8691855792304</v>
      </c>
      <c r="J294" s="32">
        <f t="shared" si="57"/>
        <v>642.09002437575271</v>
      </c>
      <c r="K294" s="32">
        <f>($D$271/12)*$C$1</f>
        <v>375</v>
      </c>
      <c r="L294" s="33">
        <f t="shared" si="58"/>
        <v>200300.18962010648</v>
      </c>
      <c r="M294" s="8">
        <v>1</v>
      </c>
    </row>
    <row r="295" spans="1:13" x14ac:dyDescent="0.25">
      <c r="A295" s="8">
        <f t="shared" si="52"/>
        <v>4</v>
      </c>
      <c r="B295" s="8">
        <f t="shared" si="52"/>
        <v>40</v>
      </c>
      <c r="C295" s="53">
        <f t="shared" si="52"/>
        <v>43951</v>
      </c>
      <c r="D295" s="54"/>
      <c r="E295" s="32">
        <f t="shared" si="53"/>
        <v>200300.18962010648</v>
      </c>
      <c r="F295" s="32">
        <f t="shared" si="54"/>
        <v>356.12324500517479</v>
      </c>
      <c r="G295" s="32">
        <f t="shared" si="55"/>
        <v>1163.8753581654678</v>
      </c>
      <c r="H295" s="32">
        <f t="shared" si="59"/>
        <v>2535.9592099549832</v>
      </c>
      <c r="I295" s="32">
        <f t="shared" si="56"/>
        <v>1519.9986031706426</v>
      </c>
      <c r="J295" s="32">
        <f t="shared" si="57"/>
        <v>640.96060678434071</v>
      </c>
      <c r="K295" s="32">
        <f>($D$271/12)*$C$1</f>
        <v>375</v>
      </c>
      <c r="L295" s="33">
        <f t="shared" si="58"/>
        <v>199944.06637510131</v>
      </c>
      <c r="M295" s="8">
        <v>1</v>
      </c>
    </row>
    <row r="296" spans="1:13" x14ac:dyDescent="0.25">
      <c r="A296" s="8">
        <f t="shared" ref="A296:C315" si="60">A65</f>
        <v>5</v>
      </c>
      <c r="B296" s="8">
        <f t="shared" si="60"/>
        <v>41</v>
      </c>
      <c r="C296" s="53">
        <f t="shared" si="60"/>
        <v>43981</v>
      </c>
      <c r="D296" s="54"/>
      <c r="E296" s="32">
        <f t="shared" si="53"/>
        <v>199944.06637510131</v>
      </c>
      <c r="F296" s="32">
        <f t="shared" si="54"/>
        <v>359.33214880980449</v>
      </c>
      <c r="G296" s="32">
        <f t="shared" si="55"/>
        <v>1161.8060487448547</v>
      </c>
      <c r="H296" s="32">
        <f t="shared" si="59"/>
        <v>2535.9592099549832</v>
      </c>
      <c r="I296" s="32">
        <f t="shared" si="56"/>
        <v>1521.1381975546592</v>
      </c>
      <c r="J296" s="32">
        <f t="shared" si="57"/>
        <v>639.82101240032409</v>
      </c>
      <c r="K296" s="32">
        <f>($D$271/12)*$C$1</f>
        <v>375</v>
      </c>
      <c r="L296" s="33">
        <f t="shared" si="58"/>
        <v>199584.7342262915</v>
      </c>
      <c r="M296" s="8">
        <v>1</v>
      </c>
    </row>
    <row r="297" spans="1:13" x14ac:dyDescent="0.25">
      <c r="A297" s="8">
        <f t="shared" si="60"/>
        <v>6</v>
      </c>
      <c r="B297" s="8">
        <f t="shared" si="60"/>
        <v>42</v>
      </c>
      <c r="C297" s="53">
        <f t="shared" si="60"/>
        <v>44012</v>
      </c>
      <c r="D297" s="54"/>
      <c r="E297" s="32">
        <f t="shared" si="53"/>
        <v>199584.7342262915</v>
      </c>
      <c r="F297" s="32">
        <f t="shared" si="54"/>
        <v>362.5699669405044</v>
      </c>
      <c r="G297" s="32">
        <f t="shared" si="55"/>
        <v>1159.7180934903461</v>
      </c>
      <c r="H297" s="32">
        <f t="shared" si="59"/>
        <v>2535.9592099549832</v>
      </c>
      <c r="I297" s="32">
        <f t="shared" si="56"/>
        <v>1522.2880604308505</v>
      </c>
      <c r="J297" s="32">
        <f t="shared" si="57"/>
        <v>638.67114952413272</v>
      </c>
      <c r="K297" s="32">
        <f>($D$271/12)*$C$1</f>
        <v>375</v>
      </c>
      <c r="L297" s="33">
        <f t="shared" si="58"/>
        <v>199222.164259351</v>
      </c>
      <c r="M297" s="8">
        <v>1</v>
      </c>
    </row>
    <row r="298" spans="1:13" x14ac:dyDescent="0.25">
      <c r="A298" s="8">
        <f t="shared" si="60"/>
        <v>7</v>
      </c>
      <c r="B298" s="8">
        <f t="shared" si="60"/>
        <v>43</v>
      </c>
      <c r="C298" s="53">
        <f t="shared" si="60"/>
        <v>44042</v>
      </c>
      <c r="D298" s="54"/>
      <c r="E298" s="32">
        <f t="shared" si="53"/>
        <v>199222.164259351</v>
      </c>
      <c r="F298" s="32">
        <f t="shared" si="54"/>
        <v>365.83695993430024</v>
      </c>
      <c r="G298" s="32">
        <f t="shared" si="55"/>
        <v>1157.6113243907598</v>
      </c>
      <c r="H298" s="32">
        <f t="shared" si="59"/>
        <v>2535.9592099549832</v>
      </c>
      <c r="I298" s="32">
        <f t="shared" si="56"/>
        <v>1523.4482843250601</v>
      </c>
      <c r="J298" s="32">
        <f t="shared" si="57"/>
        <v>637.51092562992312</v>
      </c>
      <c r="K298" s="32">
        <f>($D$271/12)*$C$1</f>
        <v>375</v>
      </c>
      <c r="L298" s="33">
        <f t="shared" si="58"/>
        <v>198856.32729941671</v>
      </c>
      <c r="M298" s="8">
        <v>1</v>
      </c>
    </row>
    <row r="299" spans="1:13" x14ac:dyDescent="0.25">
      <c r="A299" s="8">
        <f t="shared" si="60"/>
        <v>8</v>
      </c>
      <c r="B299" s="8">
        <f t="shared" si="60"/>
        <v>44</v>
      </c>
      <c r="C299" s="53">
        <f t="shared" si="60"/>
        <v>44073</v>
      </c>
      <c r="D299" s="54"/>
      <c r="E299" s="32">
        <f t="shared" si="53"/>
        <v>198856.32729941671</v>
      </c>
      <c r="F299" s="32">
        <f t="shared" si="54"/>
        <v>369.13339067582683</v>
      </c>
      <c r="G299" s="32">
        <f t="shared" si="55"/>
        <v>1155.4855719210229</v>
      </c>
      <c r="H299" s="32">
        <f t="shared" si="59"/>
        <v>2535.9592099549832</v>
      </c>
      <c r="I299" s="32">
        <f t="shared" si="56"/>
        <v>1524.6189625968498</v>
      </c>
      <c r="J299" s="32">
        <f t="shared" si="57"/>
        <v>636.34024735813341</v>
      </c>
      <c r="K299" s="32">
        <f>($D$271/12)*$C$1</f>
        <v>375</v>
      </c>
      <c r="L299" s="33">
        <f t="shared" si="58"/>
        <v>198487.19390874088</v>
      </c>
      <c r="M299" s="8">
        <v>1</v>
      </c>
    </row>
    <row r="300" spans="1:13" x14ac:dyDescent="0.25">
      <c r="A300" s="8">
        <f t="shared" si="60"/>
        <v>9</v>
      </c>
      <c r="B300" s="8">
        <f t="shared" si="60"/>
        <v>45</v>
      </c>
      <c r="C300" s="53">
        <f t="shared" si="60"/>
        <v>44104</v>
      </c>
      <c r="D300" s="54"/>
      <c r="E300" s="32">
        <f t="shared" si="53"/>
        <v>198487.19390874088</v>
      </c>
      <c r="F300" s="32">
        <f t="shared" si="54"/>
        <v>372.45952441848158</v>
      </c>
      <c r="G300" s="32">
        <f t="shared" si="55"/>
        <v>1153.3406650285308</v>
      </c>
      <c r="H300" s="32">
        <f t="shared" si="59"/>
        <v>2535.9592099549832</v>
      </c>
      <c r="I300" s="32">
        <f t="shared" si="56"/>
        <v>1525.8001894470124</v>
      </c>
      <c r="J300" s="32">
        <f t="shared" si="57"/>
        <v>635.15902050797081</v>
      </c>
      <c r="K300" s="32">
        <f>($D$271/12)*$C$1</f>
        <v>375</v>
      </c>
      <c r="L300" s="33">
        <f t="shared" si="58"/>
        <v>198114.73438432239</v>
      </c>
      <c r="M300" s="8">
        <v>1</v>
      </c>
    </row>
    <row r="301" spans="1:13" x14ac:dyDescent="0.25">
      <c r="A301" s="8">
        <f t="shared" si="60"/>
        <v>10</v>
      </c>
      <c r="B301" s="8">
        <f t="shared" si="60"/>
        <v>46</v>
      </c>
      <c r="C301" s="53">
        <f t="shared" si="60"/>
        <v>44134</v>
      </c>
      <c r="D301" s="54"/>
      <c r="E301" s="32">
        <f t="shared" si="53"/>
        <v>198114.73438432239</v>
      </c>
      <c r="F301" s="32">
        <f t="shared" si="54"/>
        <v>375.81562880576917</v>
      </c>
      <c r="G301" s="32">
        <f t="shared" si="55"/>
        <v>1151.1764311193824</v>
      </c>
      <c r="H301" s="32">
        <f t="shared" si="59"/>
        <v>2535.9592099549832</v>
      </c>
      <c r="I301" s="32">
        <f t="shared" si="56"/>
        <v>1526.9920599251516</v>
      </c>
      <c r="J301" s="32">
        <f t="shared" si="57"/>
        <v>633.9671500298316</v>
      </c>
      <c r="K301" s="32">
        <f>($D$271/12)*$C$1</f>
        <v>375</v>
      </c>
      <c r="L301" s="33">
        <f t="shared" si="58"/>
        <v>197738.91875551661</v>
      </c>
      <c r="M301" s="8">
        <v>1</v>
      </c>
    </row>
    <row r="302" spans="1:13" x14ac:dyDescent="0.25">
      <c r="A302" s="8">
        <f t="shared" si="60"/>
        <v>11</v>
      </c>
      <c r="B302" s="8">
        <f t="shared" si="60"/>
        <v>47</v>
      </c>
      <c r="C302" s="53">
        <f t="shared" si="60"/>
        <v>44165</v>
      </c>
      <c r="D302" s="54"/>
      <c r="E302" s="32">
        <f t="shared" si="53"/>
        <v>197738.91875551661</v>
      </c>
      <c r="F302" s="32">
        <f t="shared" si="54"/>
        <v>379.20197389283771</v>
      </c>
      <c r="G302" s="32">
        <f t="shared" si="55"/>
        <v>1148.9926960444925</v>
      </c>
      <c r="H302" s="32">
        <f t="shared" si="59"/>
        <v>2535.9592099549832</v>
      </c>
      <c r="I302" s="32">
        <f t="shared" si="56"/>
        <v>1528.1946699373302</v>
      </c>
      <c r="J302" s="32">
        <f t="shared" si="57"/>
        <v>632.76454001765308</v>
      </c>
      <c r="K302" s="32">
        <f>($D$271/12)*$C$1</f>
        <v>375</v>
      </c>
      <c r="L302" s="33">
        <f t="shared" si="58"/>
        <v>197359.71678162378</v>
      </c>
      <c r="M302" s="8">
        <v>1</v>
      </c>
    </row>
    <row r="303" spans="1:13" x14ac:dyDescent="0.25">
      <c r="A303" s="8">
        <f t="shared" si="60"/>
        <v>12</v>
      </c>
      <c r="B303" s="8">
        <f t="shared" si="60"/>
        <v>48</v>
      </c>
      <c r="C303" s="53">
        <f t="shared" si="60"/>
        <v>44195</v>
      </c>
      <c r="D303" s="54"/>
      <c r="E303" s="32">
        <f t="shared" si="53"/>
        <v>197359.71678162378</v>
      </c>
      <c r="F303" s="32">
        <f t="shared" si="54"/>
        <v>382.6188321682082</v>
      </c>
      <c r="G303" s="32">
        <f t="shared" si="55"/>
        <v>1146.7892840855791</v>
      </c>
      <c r="H303" s="32">
        <f t="shared" si="59"/>
        <v>2535.9592099549832</v>
      </c>
      <c r="I303" s="32">
        <f t="shared" si="56"/>
        <v>1529.4081162537873</v>
      </c>
      <c r="J303" s="32">
        <f t="shared" si="57"/>
        <v>631.55109370119601</v>
      </c>
      <c r="K303" s="32">
        <f>($D$271/12)*$C$1</f>
        <v>375</v>
      </c>
      <c r="L303" s="33">
        <f t="shared" si="58"/>
        <v>196977.09794945558</v>
      </c>
      <c r="M303" s="8">
        <v>1</v>
      </c>
    </row>
    <row r="304" spans="1:13" x14ac:dyDescent="0.25">
      <c r="A304" s="8">
        <f t="shared" si="60"/>
        <v>1</v>
      </c>
      <c r="B304" s="8">
        <f t="shared" si="60"/>
        <v>49</v>
      </c>
      <c r="C304" s="53">
        <f t="shared" si="60"/>
        <v>44226</v>
      </c>
      <c r="D304" s="54"/>
      <c r="E304" s="32">
        <f t="shared" si="53"/>
        <v>196977.09794945558</v>
      </c>
      <c r="F304" s="32">
        <f t="shared" si="54"/>
        <v>386.06647857570283</v>
      </c>
      <c r="G304" s="32">
        <f t="shared" si="55"/>
        <v>1144.5660179410227</v>
      </c>
      <c r="H304" s="32">
        <f t="shared" si="59"/>
        <v>2535.9592099549832</v>
      </c>
      <c r="I304" s="32">
        <f t="shared" si="56"/>
        <v>1530.6324965167255</v>
      </c>
      <c r="J304" s="32">
        <f t="shared" si="57"/>
        <v>630.3267134382578</v>
      </c>
      <c r="K304" s="32">
        <f>($D$271/12)*$C$1</f>
        <v>375</v>
      </c>
      <c r="L304" s="33">
        <f t="shared" si="58"/>
        <v>196591.03147087988</v>
      </c>
      <c r="M304" s="8">
        <v>1</v>
      </c>
    </row>
    <row r="305" spans="1:13" x14ac:dyDescent="0.25">
      <c r="A305" s="8">
        <f t="shared" si="60"/>
        <v>2</v>
      </c>
      <c r="B305" s="8">
        <f t="shared" si="60"/>
        <v>50</v>
      </c>
      <c r="C305" s="53">
        <f t="shared" si="60"/>
        <v>44255</v>
      </c>
      <c r="D305" s="54"/>
      <c r="E305" s="32">
        <f t="shared" si="53"/>
        <v>196591.03147087988</v>
      </c>
      <c r="F305" s="32">
        <f t="shared" si="54"/>
        <v>389.54519053656736</v>
      </c>
      <c r="G305" s="32">
        <f t="shared" si="55"/>
        <v>1142.3227187116001</v>
      </c>
      <c r="H305" s="32">
        <f t="shared" si="59"/>
        <v>2535.9592099549832</v>
      </c>
      <c r="I305" s="32">
        <f t="shared" si="56"/>
        <v>1531.8679092481675</v>
      </c>
      <c r="J305" s="32">
        <f t="shared" si="57"/>
        <v>629.09130070681556</v>
      </c>
      <c r="K305" s="32">
        <f>($D$271/12)*$C$1</f>
        <v>375</v>
      </c>
      <c r="L305" s="33">
        <f t="shared" si="58"/>
        <v>196201.48628034332</v>
      </c>
      <c r="M305" s="8">
        <v>1</v>
      </c>
    </row>
    <row r="306" spans="1:13" x14ac:dyDescent="0.25">
      <c r="A306" s="8">
        <f t="shared" si="60"/>
        <v>3</v>
      </c>
      <c r="B306" s="8">
        <f t="shared" si="60"/>
        <v>51</v>
      </c>
      <c r="C306" s="53">
        <f t="shared" si="60"/>
        <v>44285</v>
      </c>
      <c r="D306" s="54"/>
      <c r="E306" s="32">
        <f t="shared" si="53"/>
        <v>196201.48628034332</v>
      </c>
      <c r="F306" s="32">
        <f t="shared" si="54"/>
        <v>393.05524797179555</v>
      </c>
      <c r="G306" s="32">
        <f t="shared" si="55"/>
        <v>1140.0592058860891</v>
      </c>
      <c r="H306" s="32">
        <f t="shared" si="59"/>
        <v>2535.9592099549832</v>
      </c>
      <c r="I306" s="32">
        <f t="shared" si="56"/>
        <v>1533.1144538578847</v>
      </c>
      <c r="J306" s="32">
        <f t="shared" si="57"/>
        <v>627.84475609709853</v>
      </c>
      <c r="K306" s="32">
        <f>($D$271/12)*$C$1</f>
        <v>375</v>
      </c>
      <c r="L306" s="33">
        <f t="shared" si="58"/>
        <v>195808.43103237153</v>
      </c>
      <c r="M306" s="8">
        <v>1</v>
      </c>
    </row>
    <row r="307" spans="1:13" x14ac:dyDescent="0.25">
      <c r="A307" s="8">
        <f t="shared" si="60"/>
        <v>4</v>
      </c>
      <c r="B307" s="8">
        <f t="shared" si="60"/>
        <v>52</v>
      </c>
      <c r="C307" s="53">
        <f t="shared" si="60"/>
        <v>44316</v>
      </c>
      <c r="D307" s="54"/>
      <c r="E307" s="32">
        <f t="shared" si="53"/>
        <v>195808.43103237153</v>
      </c>
      <c r="F307" s="32">
        <f t="shared" si="54"/>
        <v>396.59693332465122</v>
      </c>
      <c r="G307" s="32">
        <f t="shared" si="55"/>
        <v>1137.7752973267432</v>
      </c>
      <c r="H307" s="32">
        <f t="shared" si="59"/>
        <v>2535.9592099549832</v>
      </c>
      <c r="I307" s="32">
        <f t="shared" si="56"/>
        <v>1534.3722306513944</v>
      </c>
      <c r="J307" s="32">
        <f t="shared" si="57"/>
        <v>626.58697930358881</v>
      </c>
      <c r="K307" s="32">
        <f>($D$271/12)*$C$1</f>
        <v>375</v>
      </c>
      <c r="L307" s="33">
        <f t="shared" si="58"/>
        <v>195411.83409904689</v>
      </c>
      <c r="M307" s="8">
        <v>1</v>
      </c>
    </row>
    <row r="308" spans="1:13" x14ac:dyDescent="0.25">
      <c r="A308" s="8">
        <f t="shared" si="60"/>
        <v>5</v>
      </c>
      <c r="B308" s="8">
        <f t="shared" si="60"/>
        <v>53</v>
      </c>
      <c r="C308" s="53">
        <f t="shared" si="60"/>
        <v>44346</v>
      </c>
      <c r="D308" s="54"/>
      <c r="E308" s="32">
        <f t="shared" si="53"/>
        <v>195411.83409904689</v>
      </c>
      <c r="F308" s="32">
        <f t="shared" si="54"/>
        <v>400.17053158339809</v>
      </c>
      <c r="G308" s="32">
        <f t="shared" si="55"/>
        <v>1135.470809254635</v>
      </c>
      <c r="H308" s="32">
        <f t="shared" si="59"/>
        <v>2535.9592099549832</v>
      </c>
      <c r="I308" s="32">
        <f t="shared" si="56"/>
        <v>1535.6413408380331</v>
      </c>
      <c r="J308" s="32">
        <f t="shared" si="57"/>
        <v>625.31786911694996</v>
      </c>
      <c r="K308" s="32">
        <f>($D$271/12)*$C$1</f>
        <v>375</v>
      </c>
      <c r="L308" s="33">
        <f t="shared" si="58"/>
        <v>195011.66356746349</v>
      </c>
      <c r="M308" s="8">
        <v>1</v>
      </c>
    </row>
    <row r="309" spans="1:13" x14ac:dyDescent="0.25">
      <c r="A309" s="8">
        <f t="shared" si="60"/>
        <v>6</v>
      </c>
      <c r="B309" s="8">
        <f t="shared" si="60"/>
        <v>54</v>
      </c>
      <c r="C309" s="53">
        <f t="shared" si="60"/>
        <v>44377</v>
      </c>
      <c r="D309" s="54"/>
      <c r="E309" s="32">
        <f t="shared" si="53"/>
        <v>195011.66356746349</v>
      </c>
      <c r="F309" s="32">
        <f t="shared" si="54"/>
        <v>403.77633030423135</v>
      </c>
      <c r="G309" s="32">
        <f t="shared" si="55"/>
        <v>1133.1455562348688</v>
      </c>
      <c r="H309" s="32">
        <f t="shared" si="59"/>
        <v>2535.9592099549832</v>
      </c>
      <c r="I309" s="32">
        <f t="shared" si="56"/>
        <v>1536.9218865391001</v>
      </c>
      <c r="J309" s="32">
        <f t="shared" si="57"/>
        <v>624.03732341588307</v>
      </c>
      <c r="K309" s="32">
        <f>($D$271/12)*$C$1</f>
        <v>375</v>
      </c>
      <c r="L309" s="33">
        <f t="shared" si="58"/>
        <v>194607.88723715924</v>
      </c>
      <c r="M309" s="8">
        <v>1</v>
      </c>
    </row>
    <row r="310" spans="1:13" x14ac:dyDescent="0.25">
      <c r="A310" s="8">
        <f t="shared" si="60"/>
        <v>7</v>
      </c>
      <c r="B310" s="8">
        <f t="shared" si="60"/>
        <v>55</v>
      </c>
      <c r="C310" s="53">
        <f t="shared" si="60"/>
        <v>44407</v>
      </c>
      <c r="D310" s="54"/>
      <c r="E310" s="32">
        <f t="shared" si="53"/>
        <v>194607.88723715924</v>
      </c>
      <c r="F310" s="32">
        <f t="shared" si="54"/>
        <v>407.41461963441475</v>
      </c>
      <c r="G310" s="32">
        <f t="shared" si="55"/>
        <v>1130.7993511616589</v>
      </c>
      <c r="H310" s="32">
        <f t="shared" si="59"/>
        <v>2535.9592099549832</v>
      </c>
      <c r="I310" s="32">
        <f t="shared" si="56"/>
        <v>1538.2139707960737</v>
      </c>
      <c r="J310" s="32">
        <f t="shared" si="57"/>
        <v>622.7452391589095</v>
      </c>
      <c r="K310" s="32">
        <f>($D$271/12)*$C$1</f>
        <v>375</v>
      </c>
      <c r="L310" s="33">
        <f t="shared" si="58"/>
        <v>194200.47261752482</v>
      </c>
      <c r="M310" s="8">
        <v>1</v>
      </c>
    </row>
    <row r="311" spans="1:13" x14ac:dyDescent="0.25">
      <c r="A311" s="8">
        <f t="shared" si="60"/>
        <v>8</v>
      </c>
      <c r="B311" s="8">
        <f t="shared" si="60"/>
        <v>56</v>
      </c>
      <c r="C311" s="53">
        <f t="shared" si="60"/>
        <v>44438</v>
      </c>
      <c r="D311" s="54"/>
      <c r="E311" s="32">
        <f t="shared" si="53"/>
        <v>194200.47261752482</v>
      </c>
      <c r="F311" s="32">
        <f t="shared" si="54"/>
        <v>411.08569233562957</v>
      </c>
      <c r="G311" s="32">
        <f t="shared" si="55"/>
        <v>1128.4320052432743</v>
      </c>
      <c r="H311" s="32">
        <f t="shared" si="59"/>
        <v>2535.9592099549832</v>
      </c>
      <c r="I311" s="32">
        <f t="shared" si="56"/>
        <v>1539.5176975789038</v>
      </c>
      <c r="J311" s="32">
        <f t="shared" si="57"/>
        <v>621.44151237607934</v>
      </c>
      <c r="K311" s="32">
        <f>($D$271/12)*$C$1</f>
        <v>375</v>
      </c>
      <c r="L311" s="33">
        <f t="shared" si="58"/>
        <v>193789.3869251892</v>
      </c>
      <c r="M311" s="8">
        <v>1</v>
      </c>
    </row>
    <row r="312" spans="1:13" x14ac:dyDescent="0.25">
      <c r="A312" s="8">
        <f t="shared" si="60"/>
        <v>9</v>
      </c>
      <c r="B312" s="8">
        <f t="shared" si="60"/>
        <v>57</v>
      </c>
      <c r="C312" s="53">
        <f t="shared" si="60"/>
        <v>44469</v>
      </c>
      <c r="D312" s="54"/>
      <c r="E312" s="32">
        <f t="shared" si="53"/>
        <v>193789.3869251892</v>
      </c>
      <c r="F312" s="32">
        <f t="shared" si="54"/>
        <v>414.78984380753195</v>
      </c>
      <c r="G312" s="32">
        <f t="shared" si="55"/>
        <v>1126.043327986846</v>
      </c>
      <c r="H312" s="32">
        <f t="shared" si="59"/>
        <v>2535.9592099549832</v>
      </c>
      <c r="I312" s="32">
        <f t="shared" si="56"/>
        <v>1540.8331717943779</v>
      </c>
      <c r="J312" s="32">
        <f t="shared" si="57"/>
        <v>620.12603816060539</v>
      </c>
      <c r="K312" s="32">
        <f>($D$271/12)*$C$1</f>
        <v>375</v>
      </c>
      <c r="L312" s="33">
        <f t="shared" si="58"/>
        <v>193374.59708138168</v>
      </c>
      <c r="M312" s="8">
        <v>1</v>
      </c>
    </row>
    <row r="313" spans="1:13" x14ac:dyDescent="0.25">
      <c r="A313" s="8">
        <f t="shared" si="60"/>
        <v>10</v>
      </c>
      <c r="B313" s="8">
        <f t="shared" si="60"/>
        <v>58</v>
      </c>
      <c r="C313" s="53">
        <f t="shared" si="60"/>
        <v>44499</v>
      </c>
      <c r="D313" s="54"/>
      <c r="E313" s="32">
        <f t="shared" si="53"/>
        <v>193374.59708138168</v>
      </c>
      <c r="F313" s="32">
        <f t="shared" si="54"/>
        <v>418.5273721115218</v>
      </c>
      <c r="G313" s="32">
        <f t="shared" si="55"/>
        <v>1123.63312718304</v>
      </c>
      <c r="H313" s="32">
        <f t="shared" si="59"/>
        <v>2535.9592099549832</v>
      </c>
      <c r="I313" s="32">
        <f t="shared" si="56"/>
        <v>1542.1604992945618</v>
      </c>
      <c r="J313" s="32">
        <f t="shared" si="57"/>
        <v>618.79871066042131</v>
      </c>
      <c r="K313" s="32">
        <f>($D$271/12)*$C$1</f>
        <v>375</v>
      </c>
      <c r="L313" s="33">
        <f t="shared" si="58"/>
        <v>192956.06970927017</v>
      </c>
      <c r="M313" s="8">
        <v>1</v>
      </c>
    </row>
    <row r="314" spans="1:13" x14ac:dyDescent="0.25">
      <c r="A314" s="8">
        <f t="shared" si="60"/>
        <v>11</v>
      </c>
      <c r="B314" s="8">
        <f t="shared" si="60"/>
        <v>59</v>
      </c>
      <c r="C314" s="53">
        <f t="shared" si="60"/>
        <v>44530</v>
      </c>
      <c r="D314" s="54"/>
      <c r="E314" s="32">
        <f t="shared" si="53"/>
        <v>192956.06970927017</v>
      </c>
      <c r="F314" s="32">
        <f t="shared" si="54"/>
        <v>422.29857799472893</v>
      </c>
      <c r="G314" s="32">
        <f t="shared" si="55"/>
        <v>1121.2012088905899</v>
      </c>
      <c r="H314" s="32">
        <f t="shared" si="59"/>
        <v>2535.9592099549832</v>
      </c>
      <c r="I314" s="32">
        <f t="shared" si="56"/>
        <v>1543.4997868853188</v>
      </c>
      <c r="J314" s="32">
        <f t="shared" si="57"/>
        <v>617.45942306966447</v>
      </c>
      <c r="K314" s="32">
        <f>($D$271/12)*$C$1</f>
        <v>375</v>
      </c>
      <c r="L314" s="33">
        <f t="shared" si="58"/>
        <v>192533.77113127545</v>
      </c>
      <c r="M314" s="8">
        <v>1</v>
      </c>
    </row>
    <row r="315" spans="1:13" x14ac:dyDescent="0.25">
      <c r="A315" s="8">
        <f t="shared" si="60"/>
        <v>12</v>
      </c>
      <c r="B315" s="8">
        <f t="shared" si="60"/>
        <v>60</v>
      </c>
      <c r="C315" s="53">
        <f t="shared" si="60"/>
        <v>44560</v>
      </c>
      <c r="D315" s="54"/>
      <c r="E315" s="32">
        <f t="shared" si="53"/>
        <v>192533.77113127545</v>
      </c>
      <c r="F315" s="32">
        <f t="shared" si="54"/>
        <v>426.10376491420993</v>
      </c>
      <c r="G315" s="32">
        <f t="shared" si="55"/>
        <v>1118.7473774206919</v>
      </c>
      <c r="H315" s="32">
        <f t="shared" si="59"/>
        <v>2535.9592099549832</v>
      </c>
      <c r="I315" s="32">
        <f t="shared" si="56"/>
        <v>1544.8511423349019</v>
      </c>
      <c r="J315" s="32">
        <f t="shared" si="57"/>
        <v>616.10806762008144</v>
      </c>
      <c r="K315" s="32">
        <f>($D$271/12)*$C$1</f>
        <v>375</v>
      </c>
      <c r="L315" s="33">
        <f t="shared" si="58"/>
        <v>192107.66736636125</v>
      </c>
      <c r="M315" s="8">
        <v>1</v>
      </c>
    </row>
    <row r="316" spans="1:13" x14ac:dyDescent="0.25">
      <c r="A316" s="8">
        <f t="shared" ref="A316:C335" si="61">A85</f>
        <v>1</v>
      </c>
      <c r="B316" s="8">
        <f t="shared" si="61"/>
        <v>61</v>
      </c>
      <c r="C316" s="53">
        <f t="shared" si="61"/>
        <v>44591</v>
      </c>
      <c r="D316" s="54"/>
      <c r="E316" s="32">
        <f t="shared" si="53"/>
        <v>192107.66736636125</v>
      </c>
      <c r="F316" s="32">
        <f t="shared" si="54"/>
        <v>429.94323906137015</v>
      </c>
      <c r="G316" s="32">
        <f t="shared" si="55"/>
        <v>1116.2714353212571</v>
      </c>
      <c r="H316" s="32">
        <f t="shared" si="59"/>
        <v>2535.9592099549832</v>
      </c>
      <c r="I316" s="32">
        <f t="shared" si="56"/>
        <v>1546.2146743826272</v>
      </c>
      <c r="J316" s="32">
        <f t="shared" si="57"/>
        <v>614.74453557235597</v>
      </c>
      <c r="K316" s="32">
        <f>($D$271/12)*$C$1</f>
        <v>375</v>
      </c>
      <c r="L316" s="33">
        <f t="shared" si="58"/>
        <v>191677.72412729988</v>
      </c>
      <c r="M316" s="8">
        <v>1</v>
      </c>
    </row>
    <row r="317" spans="1:13" x14ac:dyDescent="0.25">
      <c r="A317" s="8">
        <f t="shared" si="61"/>
        <v>2</v>
      </c>
      <c r="B317" s="8">
        <f t="shared" si="61"/>
        <v>62</v>
      </c>
      <c r="C317" s="53">
        <f t="shared" si="61"/>
        <v>44620</v>
      </c>
      <c r="D317" s="54"/>
      <c r="E317" s="32">
        <f t="shared" si="53"/>
        <v>191677.72412729988</v>
      </c>
      <c r="F317" s="32">
        <f t="shared" si="54"/>
        <v>433.81730938659894</v>
      </c>
      <c r="G317" s="32">
        <f t="shared" si="55"/>
        <v>1113.7731833610246</v>
      </c>
      <c r="H317" s="32">
        <f t="shared" si="59"/>
        <v>2535.9592099549832</v>
      </c>
      <c r="I317" s="32">
        <f t="shared" si="56"/>
        <v>1547.5904927476236</v>
      </c>
      <c r="J317" s="32">
        <f t="shared" si="57"/>
        <v>613.36871720735951</v>
      </c>
      <c r="K317" s="32">
        <f>($D$271/12)*$C$1</f>
        <v>375</v>
      </c>
      <c r="L317" s="33">
        <f t="shared" si="58"/>
        <v>191243.90681791329</v>
      </c>
      <c r="M317" s="8">
        <v>1</v>
      </c>
    </row>
    <row r="318" spans="1:13" x14ac:dyDescent="0.25">
      <c r="A318" s="8">
        <f t="shared" si="61"/>
        <v>3</v>
      </c>
      <c r="B318" s="8">
        <f t="shared" si="61"/>
        <v>63</v>
      </c>
      <c r="C318" s="53">
        <f t="shared" si="61"/>
        <v>44650</v>
      </c>
      <c r="D318" s="54"/>
      <c r="E318" s="32">
        <f t="shared" si="53"/>
        <v>191243.90681791329</v>
      </c>
      <c r="F318" s="32">
        <f t="shared" si="54"/>
        <v>437.72628762413183</v>
      </c>
      <c r="G318" s="32">
        <f t="shared" si="55"/>
        <v>1111.2524205135289</v>
      </c>
      <c r="H318" s="32">
        <f t="shared" si="59"/>
        <v>2535.9592099549832</v>
      </c>
      <c r="I318" s="32">
        <f t="shared" si="56"/>
        <v>1548.9787081376608</v>
      </c>
      <c r="J318" s="32">
        <f t="shared" si="57"/>
        <v>611.98050181732242</v>
      </c>
      <c r="K318" s="32">
        <f>($D$271/12)*$C$1</f>
        <v>375</v>
      </c>
      <c r="L318" s="33">
        <f t="shared" si="58"/>
        <v>190806.18053028916</v>
      </c>
      <c r="M318" s="8">
        <v>1</v>
      </c>
    </row>
    <row r="319" spans="1:13" x14ac:dyDescent="0.25">
      <c r="A319" s="8">
        <f t="shared" si="61"/>
        <v>4</v>
      </c>
      <c r="B319" s="8">
        <f t="shared" si="61"/>
        <v>64</v>
      </c>
      <c r="C319" s="53">
        <f t="shared" si="61"/>
        <v>44681</v>
      </c>
      <c r="D319" s="54"/>
      <c r="E319" s="32">
        <f t="shared" si="53"/>
        <v>190806.18053028916</v>
      </c>
      <c r="F319" s="32">
        <f t="shared" si="54"/>
        <v>441.6704883171335</v>
      </c>
      <c r="G319" s="32">
        <f t="shared" si="55"/>
        <v>1108.7089439409244</v>
      </c>
      <c r="H319" s="32">
        <f t="shared" si="59"/>
        <v>2535.9592099549832</v>
      </c>
      <c r="I319" s="32">
        <f t="shared" si="56"/>
        <v>1550.3794322580579</v>
      </c>
      <c r="J319" s="32">
        <f t="shared" si="57"/>
        <v>610.57977769692525</v>
      </c>
      <c r="K319" s="32">
        <f>($D$271/12)*$C$1</f>
        <v>375</v>
      </c>
      <c r="L319" s="33">
        <f t="shared" si="58"/>
        <v>190364.51004197201</v>
      </c>
      <c r="M319" s="8">
        <v>1</v>
      </c>
    </row>
    <row r="320" spans="1:13" x14ac:dyDescent="0.25">
      <c r="A320" s="8">
        <f t="shared" si="61"/>
        <v>5</v>
      </c>
      <c r="B320" s="8">
        <f t="shared" si="61"/>
        <v>65</v>
      </c>
      <c r="C320" s="53">
        <f t="shared" si="61"/>
        <v>44711</v>
      </c>
      <c r="D320" s="54"/>
      <c r="E320" s="32">
        <f t="shared" si="53"/>
        <v>190364.51004197201</v>
      </c>
      <c r="F320" s="32">
        <f t="shared" si="54"/>
        <v>445.65022884300902</v>
      </c>
      <c r="G320" s="32">
        <f t="shared" si="55"/>
        <v>1106.1425489776636</v>
      </c>
      <c r="H320" s="32">
        <f t="shared" si="59"/>
        <v>2535.9592099549832</v>
      </c>
      <c r="I320" s="32">
        <f t="shared" si="56"/>
        <v>1551.7927778206727</v>
      </c>
      <c r="J320" s="32">
        <f t="shared" si="57"/>
        <v>609.16643213431041</v>
      </c>
      <c r="K320" s="32">
        <f>($D$271/12)*$C$1</f>
        <v>375</v>
      </c>
      <c r="L320" s="33">
        <f t="shared" si="58"/>
        <v>189918.85981312901</v>
      </c>
      <c r="M320" s="8">
        <v>1</v>
      </c>
    </row>
    <row r="321" spans="1:13" x14ac:dyDescent="0.25">
      <c r="A321" s="8">
        <f t="shared" si="61"/>
        <v>6</v>
      </c>
      <c r="B321" s="8">
        <f t="shared" si="61"/>
        <v>66</v>
      </c>
      <c r="C321" s="53">
        <f t="shared" si="61"/>
        <v>44742</v>
      </c>
      <c r="D321" s="54"/>
      <c r="E321" s="32">
        <f t="shared" si="53"/>
        <v>189918.85981312901</v>
      </c>
      <c r="F321" s="32">
        <f t="shared" si="54"/>
        <v>449.66582943894218</v>
      </c>
      <c r="G321" s="32">
        <f t="shared" si="55"/>
        <v>1103.5530291140283</v>
      </c>
      <c r="H321" s="32">
        <f t="shared" si="59"/>
        <v>2535.9592099549832</v>
      </c>
      <c r="I321" s="32">
        <f t="shared" si="56"/>
        <v>1553.2188585529705</v>
      </c>
      <c r="J321" s="32">
        <f t="shared" si="57"/>
        <v>607.74035140201272</v>
      </c>
      <c r="K321" s="32">
        <f>($D$271/12)*$C$1</f>
        <v>375</v>
      </c>
      <c r="L321" s="33">
        <f t="shared" si="58"/>
        <v>189469.19398369006</v>
      </c>
      <c r="M321" s="8">
        <v>1</v>
      </c>
    </row>
    <row r="322" spans="1:13" x14ac:dyDescent="0.25">
      <c r="A322" s="8">
        <f t="shared" si="61"/>
        <v>7</v>
      </c>
      <c r="B322" s="8">
        <f t="shared" si="61"/>
        <v>67</v>
      </c>
      <c r="C322" s="53">
        <f t="shared" si="61"/>
        <v>44772</v>
      </c>
      <c r="D322" s="54"/>
      <c r="E322" s="32">
        <f t="shared" si="53"/>
        <v>189469.19398369006</v>
      </c>
      <c r="F322" s="32">
        <f t="shared" si="54"/>
        <v>453.7176132276627</v>
      </c>
      <c r="G322" s="32">
        <f t="shared" si="55"/>
        <v>1100.9401759795123</v>
      </c>
      <c r="H322" s="32">
        <f t="shared" si="59"/>
        <v>2535.9592099549832</v>
      </c>
      <c r="I322" s="32">
        <f t="shared" si="56"/>
        <v>1554.657789207175</v>
      </c>
      <c r="J322" s="32">
        <f t="shared" si="57"/>
        <v>606.30142074780815</v>
      </c>
      <c r="K322" s="32">
        <f>($D$271/12)*$C$1</f>
        <v>375</v>
      </c>
      <c r="L322" s="33">
        <f t="shared" si="58"/>
        <v>189015.47637046239</v>
      </c>
      <c r="M322" s="8">
        <v>1</v>
      </c>
    </row>
    <row r="323" spans="1:13" x14ac:dyDescent="0.25">
      <c r="A323" s="8">
        <f t="shared" si="61"/>
        <v>8</v>
      </c>
      <c r="B323" s="8">
        <f t="shared" si="61"/>
        <v>68</v>
      </c>
      <c r="C323" s="53">
        <f t="shared" si="61"/>
        <v>44803</v>
      </c>
      <c r="D323" s="54"/>
      <c r="E323" s="32">
        <f t="shared" si="53"/>
        <v>189015.47637046239</v>
      </c>
      <c r="F323" s="32">
        <f t="shared" si="54"/>
        <v>457.80590624344859</v>
      </c>
      <c r="G323" s="32">
        <f t="shared" si="55"/>
        <v>1098.3037793260551</v>
      </c>
      <c r="H323" s="32">
        <f t="shared" si="59"/>
        <v>2535.9592099549832</v>
      </c>
      <c r="I323" s="32">
        <f t="shared" si="56"/>
        <v>1556.1096855695037</v>
      </c>
      <c r="J323" s="32">
        <f t="shared" si="57"/>
        <v>604.84952438547964</v>
      </c>
      <c r="K323" s="32">
        <f>($D$271/12)*$C$1</f>
        <v>375</v>
      </c>
      <c r="L323" s="33">
        <f t="shared" si="58"/>
        <v>188557.67046421894</v>
      </c>
      <c r="M323" s="8">
        <v>1</v>
      </c>
    </row>
    <row r="324" spans="1:13" x14ac:dyDescent="0.25">
      <c r="A324" s="8">
        <f t="shared" si="61"/>
        <v>9</v>
      </c>
      <c r="B324" s="8">
        <f t="shared" si="61"/>
        <v>69</v>
      </c>
      <c r="C324" s="53">
        <f t="shared" si="61"/>
        <v>44834</v>
      </c>
      <c r="D324" s="54"/>
      <c r="E324" s="32">
        <f t="shared" si="53"/>
        <v>188557.67046421894</v>
      </c>
      <c r="F324" s="32">
        <f t="shared" si="54"/>
        <v>461.93103745836015</v>
      </c>
      <c r="G324" s="32">
        <f t="shared" si="55"/>
        <v>1095.6436270111226</v>
      </c>
      <c r="H324" s="32">
        <f t="shared" si="59"/>
        <v>2535.9592099549832</v>
      </c>
      <c r="I324" s="32">
        <f t="shared" si="56"/>
        <v>1557.5746644694827</v>
      </c>
      <c r="J324" s="32">
        <f t="shared" si="57"/>
        <v>603.38454548550055</v>
      </c>
      <c r="K324" s="32">
        <f>($D$271/12)*$C$1</f>
        <v>375</v>
      </c>
      <c r="L324" s="33">
        <f t="shared" si="58"/>
        <v>188095.73942676059</v>
      </c>
      <c r="M324" s="8">
        <v>1</v>
      </c>
    </row>
    <row r="325" spans="1:13" x14ac:dyDescent="0.25">
      <c r="A325" s="8">
        <f t="shared" si="61"/>
        <v>10</v>
      </c>
      <c r="B325" s="8">
        <f t="shared" si="61"/>
        <v>70</v>
      </c>
      <c r="C325" s="53">
        <f t="shared" si="61"/>
        <v>44864</v>
      </c>
      <c r="D325" s="54"/>
      <c r="E325" s="32">
        <f t="shared" si="53"/>
        <v>188095.73942676059</v>
      </c>
      <c r="F325" s="32">
        <f t="shared" si="54"/>
        <v>466.09333880871168</v>
      </c>
      <c r="G325" s="32">
        <f t="shared" si="55"/>
        <v>1092.9595049806378</v>
      </c>
      <c r="H325" s="32">
        <f t="shared" si="59"/>
        <v>2535.9592099549832</v>
      </c>
      <c r="I325" s="32">
        <f t="shared" si="56"/>
        <v>1559.0528437893495</v>
      </c>
      <c r="J325" s="32">
        <f t="shared" si="57"/>
        <v>601.90636616563381</v>
      </c>
      <c r="K325" s="32">
        <f>($D$271/12)*$C$1</f>
        <v>375</v>
      </c>
      <c r="L325" s="33">
        <f t="shared" si="58"/>
        <v>187629.64608795187</v>
      </c>
      <c r="M325" s="8">
        <v>1</v>
      </c>
    </row>
    <row r="326" spans="1:13" x14ac:dyDescent="0.25">
      <c r="A326" s="8">
        <f t="shared" si="61"/>
        <v>11</v>
      </c>
      <c r="B326" s="8">
        <f t="shared" si="61"/>
        <v>71</v>
      </c>
      <c r="C326" s="53">
        <f t="shared" si="61"/>
        <v>44895</v>
      </c>
      <c r="D326" s="54"/>
      <c r="E326" s="32">
        <f t="shared" si="53"/>
        <v>187629.64608795187</v>
      </c>
      <c r="F326" s="32">
        <f t="shared" si="54"/>
        <v>470.29314522178083</v>
      </c>
      <c r="G326" s="32">
        <f t="shared" si="55"/>
        <v>1090.2511972517564</v>
      </c>
      <c r="H326" s="32">
        <f t="shared" si="59"/>
        <v>2535.9592099549832</v>
      </c>
      <c r="I326" s="32">
        <f t="shared" si="56"/>
        <v>1560.5443424735372</v>
      </c>
      <c r="J326" s="32">
        <f t="shared" si="57"/>
        <v>600.41486748144598</v>
      </c>
      <c r="K326" s="32">
        <f>($D$271/12)*$C$1</f>
        <v>375</v>
      </c>
      <c r="L326" s="33">
        <f t="shared" si="58"/>
        <v>187159.3529427301</v>
      </c>
      <c r="M326" s="8">
        <v>1</v>
      </c>
    </row>
    <row r="327" spans="1:13" x14ac:dyDescent="0.25">
      <c r="A327" s="8">
        <f t="shared" si="61"/>
        <v>12</v>
      </c>
      <c r="B327" s="8">
        <f t="shared" si="61"/>
        <v>72</v>
      </c>
      <c r="C327" s="53">
        <f t="shared" si="61"/>
        <v>44925</v>
      </c>
      <c r="D327" s="54"/>
      <c r="E327" s="32">
        <f t="shared" si="53"/>
        <v>187159.3529427301</v>
      </c>
      <c r="F327" s="32">
        <f t="shared" si="54"/>
        <v>474.5307946427597</v>
      </c>
      <c r="G327" s="32">
        <f t="shared" si="55"/>
        <v>1087.5184858954872</v>
      </c>
      <c r="H327" s="32">
        <f t="shared" si="59"/>
        <v>2535.9592099549832</v>
      </c>
      <c r="I327" s="32">
        <f t="shared" si="56"/>
        <v>1562.0492805382469</v>
      </c>
      <c r="J327" s="32">
        <f t="shared" si="57"/>
        <v>598.9099294167363</v>
      </c>
      <c r="K327" s="32">
        <f>($D$271/12)*$C$1</f>
        <v>375</v>
      </c>
      <c r="L327" s="33">
        <f t="shared" si="58"/>
        <v>186684.82214808735</v>
      </c>
      <c r="M327" s="8">
        <v>1</v>
      </c>
    </row>
    <row r="328" spans="1:13" x14ac:dyDescent="0.25">
      <c r="A328" s="8">
        <f t="shared" si="61"/>
        <v>1</v>
      </c>
      <c r="B328" s="8">
        <f t="shared" si="61"/>
        <v>73</v>
      </c>
      <c r="C328" s="53">
        <f t="shared" si="61"/>
        <v>44956</v>
      </c>
      <c r="D328" s="54"/>
      <c r="E328" s="32">
        <f t="shared" si="53"/>
        <v>186684.82214808735</v>
      </c>
      <c r="F328" s="32">
        <f t="shared" si="54"/>
        <v>478.80662806194823</v>
      </c>
      <c r="G328" s="32">
        <f t="shared" si="55"/>
        <v>1084.7611510191555</v>
      </c>
      <c r="H328" s="32">
        <f t="shared" si="59"/>
        <v>2535.9592099549832</v>
      </c>
      <c r="I328" s="32">
        <f t="shared" si="56"/>
        <v>1563.5677790811037</v>
      </c>
      <c r="J328" s="32">
        <f t="shared" si="57"/>
        <v>597.39143087387947</v>
      </c>
      <c r="K328" s="32">
        <f>($D$271/12)*$C$1</f>
        <v>375</v>
      </c>
      <c r="L328" s="33">
        <f t="shared" si="58"/>
        <v>186206.01552002539</v>
      </c>
      <c r="M328" s="8">
        <v>1</v>
      </c>
    </row>
    <row r="329" spans="1:13" x14ac:dyDescent="0.25">
      <c r="A329" s="8">
        <f t="shared" si="61"/>
        <v>2</v>
      </c>
      <c r="B329" s="8">
        <f t="shared" si="61"/>
        <v>74</v>
      </c>
      <c r="C329" s="53">
        <f t="shared" si="61"/>
        <v>44985</v>
      </c>
      <c r="D329" s="54"/>
      <c r="E329" s="32">
        <f t="shared" si="53"/>
        <v>186206.01552002539</v>
      </c>
      <c r="F329" s="32">
        <f t="shared" si="54"/>
        <v>483.12098954219232</v>
      </c>
      <c r="G329" s="32">
        <f t="shared" si="55"/>
        <v>1081.9789707487096</v>
      </c>
      <c r="H329" s="32">
        <f t="shared" si="59"/>
        <v>2535.9592099549832</v>
      </c>
      <c r="I329" s="32">
        <f t="shared" si="56"/>
        <v>1565.0999602909019</v>
      </c>
      <c r="J329" s="32">
        <f t="shared" si="57"/>
        <v>595.85924966408118</v>
      </c>
      <c r="K329" s="32">
        <f>($D$271/12)*$C$1</f>
        <v>375</v>
      </c>
      <c r="L329" s="33">
        <f t="shared" si="58"/>
        <v>185722.8945304832</v>
      </c>
      <c r="M329" s="8">
        <v>1</v>
      </c>
    </row>
    <row r="330" spans="1:13" x14ac:dyDescent="0.25">
      <c r="A330" s="8">
        <f t="shared" si="61"/>
        <v>3</v>
      </c>
      <c r="B330" s="8">
        <f t="shared" si="61"/>
        <v>75</v>
      </c>
      <c r="C330" s="53">
        <f t="shared" si="61"/>
        <v>45015</v>
      </c>
      <c r="D330" s="54"/>
      <c r="E330" s="32">
        <f t="shared" si="53"/>
        <v>185722.8945304832</v>
      </c>
      <c r="F330" s="32">
        <f t="shared" si="54"/>
        <v>487.47422624656906</v>
      </c>
      <c r="G330" s="32">
        <f t="shared" si="55"/>
        <v>1079.1717212108679</v>
      </c>
      <c r="H330" s="32">
        <f t="shared" si="59"/>
        <v>2535.9592099549832</v>
      </c>
      <c r="I330" s="32">
        <f t="shared" si="56"/>
        <v>1566.6459474574369</v>
      </c>
      <c r="J330" s="32">
        <f t="shared" si="57"/>
        <v>594.31326249754625</v>
      </c>
      <c r="K330" s="32">
        <f>($D$271/12)*$C$1</f>
        <v>375</v>
      </c>
      <c r="L330" s="33">
        <f t="shared" si="58"/>
        <v>185235.42030423664</v>
      </c>
      <c r="M330" s="8">
        <v>1</v>
      </c>
    </row>
    <row r="331" spans="1:13" x14ac:dyDescent="0.25">
      <c r="A331" s="8">
        <f t="shared" si="61"/>
        <v>4</v>
      </c>
      <c r="B331" s="8">
        <f t="shared" si="61"/>
        <v>76</v>
      </c>
      <c r="C331" s="53">
        <f t="shared" si="61"/>
        <v>45046</v>
      </c>
      <c r="D331" s="54"/>
      <c r="E331" s="32">
        <f t="shared" si="53"/>
        <v>185235.42030423664</v>
      </c>
      <c r="F331" s="32">
        <f t="shared" si="54"/>
        <v>491.86668846632301</v>
      </c>
      <c r="G331" s="32">
        <f t="shared" si="55"/>
        <v>1076.339176515103</v>
      </c>
      <c r="H331" s="32">
        <f t="shared" si="59"/>
        <v>2535.9592099549832</v>
      </c>
      <c r="I331" s="32">
        <f t="shared" si="56"/>
        <v>1568.205864981426</v>
      </c>
      <c r="J331" s="32">
        <f t="shared" si="57"/>
        <v>592.7533449735572</v>
      </c>
      <c r="K331" s="32">
        <f>($D$271/12)*$C$1</f>
        <v>375</v>
      </c>
      <c r="L331" s="33">
        <f t="shared" si="58"/>
        <v>184743.55361577033</v>
      </c>
      <c r="M331" s="8">
        <v>1</v>
      </c>
    </row>
    <row r="332" spans="1:13" x14ac:dyDescent="0.25">
      <c r="A332" s="8">
        <f t="shared" si="61"/>
        <v>5</v>
      </c>
      <c r="B332" s="8">
        <f t="shared" si="61"/>
        <v>77</v>
      </c>
      <c r="C332" s="53">
        <f t="shared" si="61"/>
        <v>45076</v>
      </c>
      <c r="D332" s="54"/>
      <c r="E332" s="32">
        <f t="shared" si="53"/>
        <v>184743.55361577033</v>
      </c>
      <c r="F332" s="32">
        <f t="shared" si="54"/>
        <v>496.29872964905212</v>
      </c>
      <c r="G332" s="32">
        <f t="shared" si="55"/>
        <v>1073.481108735466</v>
      </c>
      <c r="H332" s="32">
        <f t="shared" si="59"/>
        <v>2535.9592099549832</v>
      </c>
      <c r="I332" s="32">
        <f t="shared" si="56"/>
        <v>1569.7798383845181</v>
      </c>
      <c r="J332" s="32">
        <f t="shared" si="57"/>
        <v>591.17937157046504</v>
      </c>
      <c r="K332" s="32">
        <f>($D$271/12)*$C$1</f>
        <v>375</v>
      </c>
      <c r="L332" s="33">
        <f t="shared" si="58"/>
        <v>184247.25488612129</v>
      </c>
      <c r="M332" s="8">
        <v>1</v>
      </c>
    </row>
    <row r="333" spans="1:13" x14ac:dyDescent="0.25">
      <c r="A333" s="8">
        <f t="shared" si="61"/>
        <v>6</v>
      </c>
      <c r="B333" s="8">
        <f t="shared" si="61"/>
        <v>78</v>
      </c>
      <c r="C333" s="53">
        <f t="shared" si="61"/>
        <v>45107</v>
      </c>
      <c r="D333" s="54"/>
      <c r="E333" s="32">
        <f t="shared" si="53"/>
        <v>184247.25488612129</v>
      </c>
      <c r="F333" s="32">
        <f t="shared" si="54"/>
        <v>500.77070642714898</v>
      </c>
      <c r="G333" s="32">
        <f t="shared" si="55"/>
        <v>1070.5972878922462</v>
      </c>
      <c r="H333" s="32">
        <f t="shared" si="59"/>
        <v>2535.9592099549832</v>
      </c>
      <c r="I333" s="32">
        <f t="shared" si="56"/>
        <v>1571.3679943193952</v>
      </c>
      <c r="J333" s="32">
        <f t="shared" si="57"/>
        <v>589.59121563558801</v>
      </c>
      <c r="K333" s="32">
        <f>($D$271/12)*$C$1</f>
        <v>375</v>
      </c>
      <c r="L333" s="33">
        <f t="shared" si="58"/>
        <v>183746.48417969415</v>
      </c>
      <c r="M333" s="8">
        <v>1</v>
      </c>
    </row>
    <row r="334" spans="1:13" x14ac:dyDescent="0.25">
      <c r="A334" s="8">
        <f t="shared" si="61"/>
        <v>7</v>
      </c>
      <c r="B334" s="8">
        <f t="shared" si="61"/>
        <v>79</v>
      </c>
      <c r="C334" s="53">
        <f t="shared" si="61"/>
        <v>45137</v>
      </c>
      <c r="D334" s="54"/>
      <c r="E334" s="32">
        <f t="shared" si="53"/>
        <v>183746.48417969415</v>
      </c>
      <c r="F334" s="32">
        <f t="shared" si="54"/>
        <v>505.28297864649744</v>
      </c>
      <c r="G334" s="32">
        <f t="shared" si="55"/>
        <v>1067.6874819334646</v>
      </c>
      <c r="H334" s="32">
        <f t="shared" si="59"/>
        <v>2535.9592099549832</v>
      </c>
      <c r="I334" s="32">
        <f t="shared" si="56"/>
        <v>1572.970460579962</v>
      </c>
      <c r="J334" s="32">
        <f t="shared" si="57"/>
        <v>587.98874937502126</v>
      </c>
      <c r="K334" s="32">
        <f>($D$271/12)*$C$1</f>
        <v>375</v>
      </c>
      <c r="L334" s="33">
        <f t="shared" si="58"/>
        <v>183241.20120104766</v>
      </c>
      <c r="M334" s="8">
        <v>1</v>
      </c>
    </row>
    <row r="335" spans="1:13" x14ac:dyDescent="0.25">
      <c r="A335" s="8">
        <f t="shared" si="61"/>
        <v>8</v>
      </c>
      <c r="B335" s="8">
        <f t="shared" si="61"/>
        <v>80</v>
      </c>
      <c r="C335" s="53">
        <f t="shared" si="61"/>
        <v>45168</v>
      </c>
      <c r="D335" s="54"/>
      <c r="E335" s="32">
        <f t="shared" si="53"/>
        <v>183241.20120104766</v>
      </c>
      <c r="F335" s="32">
        <f t="shared" si="54"/>
        <v>509.83590939542864</v>
      </c>
      <c r="G335" s="32">
        <f t="shared" si="55"/>
        <v>1064.751456716202</v>
      </c>
      <c r="H335" s="32">
        <f t="shared" si="59"/>
        <v>2535.9592099549832</v>
      </c>
      <c r="I335" s="32">
        <f t="shared" si="56"/>
        <v>1574.5873661116307</v>
      </c>
      <c r="J335" s="32">
        <f t="shared" si="57"/>
        <v>586.37184384335251</v>
      </c>
      <c r="K335" s="32">
        <f>($D$271/12)*$C$1</f>
        <v>375</v>
      </c>
      <c r="L335" s="33">
        <f t="shared" si="58"/>
        <v>182731.36529165224</v>
      </c>
      <c r="M335" s="8">
        <v>1</v>
      </c>
    </row>
    <row r="336" spans="1:13" x14ac:dyDescent="0.25">
      <c r="A336" s="8">
        <f t="shared" ref="A336:C355" si="62">A105</f>
        <v>9</v>
      </c>
      <c r="B336" s="8">
        <f t="shared" si="62"/>
        <v>81</v>
      </c>
      <c r="C336" s="53">
        <f t="shared" si="62"/>
        <v>45199</v>
      </c>
      <c r="D336" s="54"/>
      <c r="E336" s="32">
        <f t="shared" si="53"/>
        <v>182731.36529165224</v>
      </c>
      <c r="F336" s="32">
        <f t="shared" si="54"/>
        <v>514.42986503393786</v>
      </c>
      <c r="G336" s="32">
        <f t="shared" si="55"/>
        <v>1061.7889759877582</v>
      </c>
      <c r="H336" s="32">
        <f t="shared" si="59"/>
        <v>2535.9592099549832</v>
      </c>
      <c r="I336" s="32">
        <f t="shared" si="56"/>
        <v>1576.2188410216961</v>
      </c>
      <c r="J336" s="32">
        <f t="shared" si="57"/>
        <v>584.74036893328707</v>
      </c>
      <c r="K336" s="32">
        <f>($D$271/12)*$C$1</f>
        <v>375</v>
      </c>
      <c r="L336" s="33">
        <f t="shared" si="58"/>
        <v>182216.93542661829</v>
      </c>
      <c r="M336" s="8">
        <v>1</v>
      </c>
    </row>
    <row r="337" spans="1:13" x14ac:dyDescent="0.25">
      <c r="A337" s="8">
        <f t="shared" si="62"/>
        <v>10</v>
      </c>
      <c r="B337" s="8">
        <f t="shared" si="62"/>
        <v>82</v>
      </c>
      <c r="C337" s="53">
        <f t="shared" si="62"/>
        <v>45229</v>
      </c>
      <c r="D337" s="54"/>
      <c r="E337" s="32">
        <f t="shared" si="53"/>
        <v>182216.93542661829</v>
      </c>
      <c r="F337" s="32">
        <f t="shared" si="54"/>
        <v>519.0652152231637</v>
      </c>
      <c r="G337" s="32">
        <f t="shared" si="55"/>
        <v>1058.7998013666411</v>
      </c>
      <c r="H337" s="32">
        <f t="shared" si="59"/>
        <v>2535.9592099549832</v>
      </c>
      <c r="I337" s="32">
        <f t="shared" si="56"/>
        <v>1577.8650165898048</v>
      </c>
      <c r="J337" s="32">
        <f t="shared" si="57"/>
        <v>583.09419336517851</v>
      </c>
      <c r="K337" s="32">
        <f>($D$271/12)*$C$1</f>
        <v>375</v>
      </c>
      <c r="L337" s="33">
        <f t="shared" si="58"/>
        <v>181697.87021139511</v>
      </c>
      <c r="M337" s="8">
        <v>1</v>
      </c>
    </row>
    <row r="338" spans="1:13" x14ac:dyDescent="0.25">
      <c r="A338" s="8">
        <f t="shared" si="62"/>
        <v>11</v>
      </c>
      <c r="B338" s="8">
        <f t="shared" si="62"/>
        <v>83</v>
      </c>
      <c r="C338" s="53">
        <f t="shared" si="62"/>
        <v>45260</v>
      </c>
      <c r="D338" s="54"/>
      <c r="E338" s="32">
        <f t="shared" si="53"/>
        <v>181697.87021139511</v>
      </c>
      <c r="F338" s="32">
        <f t="shared" si="54"/>
        <v>523.74233295513386</v>
      </c>
      <c r="G338" s="32">
        <f t="shared" si="55"/>
        <v>1055.7836923233849</v>
      </c>
      <c r="H338" s="32">
        <f t="shared" si="59"/>
        <v>2535.9592099549832</v>
      </c>
      <c r="I338" s="32">
        <f t="shared" si="56"/>
        <v>1579.5260252785188</v>
      </c>
      <c r="J338" s="32">
        <f t="shared" si="57"/>
        <v>581.43318467646429</v>
      </c>
      <c r="K338" s="32">
        <f>($D$271/12)*$C$1</f>
        <v>375</v>
      </c>
      <c r="L338" s="33">
        <f t="shared" si="58"/>
        <v>181174.12787843999</v>
      </c>
      <c r="M338" s="8">
        <v>1</v>
      </c>
    </row>
    <row r="339" spans="1:13" x14ac:dyDescent="0.25">
      <c r="A339" s="8">
        <f t="shared" si="62"/>
        <v>12</v>
      </c>
      <c r="B339" s="8">
        <f t="shared" si="62"/>
        <v>84</v>
      </c>
      <c r="C339" s="53">
        <f t="shared" si="62"/>
        <v>45290</v>
      </c>
      <c r="D339" s="54"/>
      <c r="E339" s="32">
        <f t="shared" si="53"/>
        <v>181174.12787843999</v>
      </c>
      <c r="F339" s="32">
        <f t="shared" si="54"/>
        <v>528.46159458277862</v>
      </c>
      <c r="G339" s="32">
        <f t="shared" si="55"/>
        <v>1052.7404061611967</v>
      </c>
      <c r="H339" s="32">
        <f t="shared" si="59"/>
        <v>2535.9592099549832</v>
      </c>
      <c r="I339" s="32">
        <f t="shared" si="56"/>
        <v>1581.2020007439753</v>
      </c>
      <c r="J339" s="32">
        <f t="shared" si="57"/>
        <v>579.75720921100788</v>
      </c>
      <c r="K339" s="32">
        <f>($D$271/12)*$C$1</f>
        <v>375</v>
      </c>
      <c r="L339" s="33">
        <f t="shared" si="58"/>
        <v>180645.66628385722</v>
      </c>
      <c r="M339" s="8">
        <v>1</v>
      </c>
    </row>
    <row r="340" spans="1:13" x14ac:dyDescent="0.25">
      <c r="A340" s="8">
        <f t="shared" si="62"/>
        <v>1</v>
      </c>
      <c r="B340" s="8">
        <f t="shared" si="62"/>
        <v>85</v>
      </c>
      <c r="C340" s="53">
        <f t="shared" si="62"/>
        <v>45321</v>
      </c>
      <c r="D340" s="54"/>
      <c r="E340" s="32">
        <f t="shared" si="53"/>
        <v>180645.66628385722</v>
      </c>
      <c r="F340" s="32">
        <f t="shared" si="54"/>
        <v>533.223379850215</v>
      </c>
      <c r="G340" s="32">
        <f t="shared" si="55"/>
        <v>1049.6696979964252</v>
      </c>
      <c r="H340" s="32">
        <f t="shared" si="59"/>
        <v>2535.9592099549832</v>
      </c>
      <c r="I340" s="32">
        <f t="shared" si="56"/>
        <v>1582.8930778466402</v>
      </c>
      <c r="J340" s="32">
        <f t="shared" si="57"/>
        <v>578.06613210834303</v>
      </c>
      <c r="K340" s="32">
        <f>($D$271/12)*$C$1</f>
        <v>375</v>
      </c>
      <c r="L340" s="33">
        <f t="shared" si="58"/>
        <v>180112.44290400701</v>
      </c>
      <c r="M340" s="8">
        <v>1</v>
      </c>
    </row>
    <row r="341" spans="1:13" x14ac:dyDescent="0.25">
      <c r="A341" s="8">
        <f t="shared" si="62"/>
        <v>2</v>
      </c>
      <c r="B341" s="8">
        <f t="shared" si="62"/>
        <v>86</v>
      </c>
      <c r="C341" s="53">
        <f t="shared" si="62"/>
        <v>45351</v>
      </c>
      <c r="D341" s="54"/>
      <c r="E341" s="32">
        <f t="shared" si="53"/>
        <v>180112.44290400701</v>
      </c>
      <c r="F341" s="32">
        <f t="shared" si="54"/>
        <v>538.02807192330306</v>
      </c>
      <c r="G341" s="32">
        <f t="shared" si="55"/>
        <v>1046.5713207388578</v>
      </c>
      <c r="H341" s="32">
        <f t="shared" si="59"/>
        <v>2535.9592099549832</v>
      </c>
      <c r="I341" s="32">
        <f t="shared" si="56"/>
        <v>1584.5993926621609</v>
      </c>
      <c r="J341" s="32">
        <f t="shared" si="57"/>
        <v>576.35981729282241</v>
      </c>
      <c r="K341" s="32">
        <f>($D$271/12)*$C$1</f>
        <v>375</v>
      </c>
      <c r="L341" s="33">
        <f t="shared" si="58"/>
        <v>179574.41483208371</v>
      </c>
      <c r="M341" s="8">
        <v>1</v>
      </c>
    </row>
    <row r="342" spans="1:13" x14ac:dyDescent="0.25">
      <c r="A342" s="8">
        <f t="shared" si="62"/>
        <v>3</v>
      </c>
      <c r="B342" s="8">
        <f t="shared" si="62"/>
        <v>87</v>
      </c>
      <c r="C342" s="53">
        <f t="shared" si="62"/>
        <v>45381</v>
      </c>
      <c r="D342" s="54"/>
      <c r="E342" s="32">
        <f t="shared" ref="E342:E405" si="63">L341</f>
        <v>179574.41483208371</v>
      </c>
      <c r="F342" s="32">
        <f t="shared" ref="F342:F405" si="64">I342-G342</f>
        <v>542.87605742047845</v>
      </c>
      <c r="G342" s="32">
        <f t="shared" ref="G342:G405" si="65">E342*$C$268</f>
        <v>1043.4450250718369</v>
      </c>
      <c r="H342" s="32">
        <f t="shared" si="59"/>
        <v>2535.9592099549832</v>
      </c>
      <c r="I342" s="32">
        <f t="shared" ref="I342:I405" si="66">H342-J342-K342</f>
        <v>1586.3210824923153</v>
      </c>
      <c r="J342" s="32">
        <f t="shared" ref="J342:J405" si="67">E342*($D$269/12)</f>
        <v>574.63812746266785</v>
      </c>
      <c r="K342" s="32">
        <f>($D$271/12)*$C$1</f>
        <v>375</v>
      </c>
      <c r="L342" s="33">
        <f t="shared" ref="L342:L405" si="68">E342-F342</f>
        <v>179031.53877466323</v>
      </c>
      <c r="M342" s="8">
        <v>1</v>
      </c>
    </row>
    <row r="343" spans="1:13" x14ac:dyDescent="0.25">
      <c r="A343" s="8">
        <f t="shared" si="62"/>
        <v>4</v>
      </c>
      <c r="B343" s="8">
        <f t="shared" si="62"/>
        <v>88</v>
      </c>
      <c r="C343" s="53">
        <f t="shared" si="62"/>
        <v>45412</v>
      </c>
      <c r="D343" s="54"/>
      <c r="E343" s="32">
        <f t="shared" si="63"/>
        <v>179031.53877466323</v>
      </c>
      <c r="F343" s="32">
        <f t="shared" si="64"/>
        <v>547.76772644386256</v>
      </c>
      <c r="G343" s="32">
        <f t="shared" si="65"/>
        <v>1040.2905594321983</v>
      </c>
      <c r="H343" s="32">
        <f t="shared" ref="H343:H406" si="69">($L$276+$K$276)/$M$276</f>
        <v>2535.9592099549832</v>
      </c>
      <c r="I343" s="32">
        <f t="shared" si="66"/>
        <v>1588.0582858760608</v>
      </c>
      <c r="J343" s="32">
        <f t="shared" si="67"/>
        <v>572.90092407892234</v>
      </c>
      <c r="K343" s="32">
        <f>($D$271/12)*$C$1</f>
        <v>375</v>
      </c>
      <c r="L343" s="33">
        <f t="shared" si="68"/>
        <v>178483.77104821938</v>
      </c>
      <c r="M343" s="8">
        <v>1</v>
      </c>
    </row>
    <row r="344" spans="1:13" x14ac:dyDescent="0.25">
      <c r="A344" s="8">
        <f t="shared" si="62"/>
        <v>5</v>
      </c>
      <c r="B344" s="8">
        <f t="shared" si="62"/>
        <v>89</v>
      </c>
      <c r="C344" s="53">
        <f t="shared" si="62"/>
        <v>45442</v>
      </c>
      <c r="D344" s="54"/>
      <c r="E344" s="32">
        <f t="shared" si="63"/>
        <v>178483.77104821938</v>
      </c>
      <c r="F344" s="32">
        <f t="shared" si="64"/>
        <v>552.70347261065194</v>
      </c>
      <c r="G344" s="32">
        <f t="shared" si="65"/>
        <v>1037.1076699900293</v>
      </c>
      <c r="H344" s="32">
        <f t="shared" si="69"/>
        <v>2535.9592099549832</v>
      </c>
      <c r="I344" s="32">
        <f t="shared" si="66"/>
        <v>1589.8111426006813</v>
      </c>
      <c r="J344" s="32">
        <f t="shared" si="67"/>
        <v>571.14806735430193</v>
      </c>
      <c r="K344" s="32">
        <f>($D$271/12)*$C$1</f>
        <v>375</v>
      </c>
      <c r="L344" s="33">
        <f t="shared" si="68"/>
        <v>177931.06757560873</v>
      </c>
      <c r="M344" s="8">
        <v>1</v>
      </c>
    </row>
    <row r="345" spans="1:13" x14ac:dyDescent="0.25">
      <c r="A345" s="8">
        <f t="shared" si="62"/>
        <v>6</v>
      </c>
      <c r="B345" s="8">
        <f t="shared" si="62"/>
        <v>90</v>
      </c>
      <c r="C345" s="53">
        <f t="shared" si="62"/>
        <v>45473</v>
      </c>
      <c r="D345" s="54"/>
      <c r="E345" s="32">
        <f t="shared" si="63"/>
        <v>177931.06757560873</v>
      </c>
      <c r="F345" s="32">
        <f t="shared" si="64"/>
        <v>557.68369308479282</v>
      </c>
      <c r="G345" s="32">
        <f t="shared" si="65"/>
        <v>1033.8961006282425</v>
      </c>
      <c r="H345" s="32">
        <f t="shared" si="69"/>
        <v>2535.9592099549832</v>
      </c>
      <c r="I345" s="32">
        <f t="shared" si="66"/>
        <v>1591.5797937130353</v>
      </c>
      <c r="J345" s="32">
        <f t="shared" si="67"/>
        <v>569.37941624194787</v>
      </c>
      <c r="K345" s="32">
        <f>($D$271/12)*$C$1</f>
        <v>375</v>
      </c>
      <c r="L345" s="33">
        <f t="shared" si="68"/>
        <v>177373.38388252395</v>
      </c>
      <c r="M345" s="8">
        <v>1</v>
      </c>
    </row>
    <row r="346" spans="1:13" x14ac:dyDescent="0.25">
      <c r="A346" s="8">
        <f t="shared" si="62"/>
        <v>7</v>
      </c>
      <c r="B346" s="8">
        <f t="shared" si="62"/>
        <v>91</v>
      </c>
      <c r="C346" s="53">
        <f t="shared" si="62"/>
        <v>45503</v>
      </c>
      <c r="D346" s="54"/>
      <c r="E346" s="32">
        <f t="shared" si="63"/>
        <v>177373.38388252395</v>
      </c>
      <c r="F346" s="32">
        <f t="shared" si="64"/>
        <v>562.70878860893799</v>
      </c>
      <c r="G346" s="32">
        <f t="shared" si="65"/>
        <v>1030.6555929219685</v>
      </c>
      <c r="H346" s="32">
        <f t="shared" si="69"/>
        <v>2535.9592099549832</v>
      </c>
      <c r="I346" s="32">
        <f t="shared" si="66"/>
        <v>1593.3643815309065</v>
      </c>
      <c r="J346" s="32">
        <f t="shared" si="67"/>
        <v>567.59482842407658</v>
      </c>
      <c r="K346" s="32">
        <f>($D$271/12)*$C$1</f>
        <v>375</v>
      </c>
      <c r="L346" s="33">
        <f t="shared" si="68"/>
        <v>176810.67509391502</v>
      </c>
      <c r="M346" s="8">
        <v>1</v>
      </c>
    </row>
    <row r="347" spans="1:13" x14ac:dyDescent="0.25">
      <c r="A347" s="8">
        <f t="shared" si="62"/>
        <v>8</v>
      </c>
      <c r="B347" s="8">
        <f t="shared" si="62"/>
        <v>92</v>
      </c>
      <c r="C347" s="53">
        <f t="shared" si="62"/>
        <v>45534</v>
      </c>
      <c r="D347" s="54"/>
      <c r="E347" s="32">
        <f t="shared" si="63"/>
        <v>176810.67509391502</v>
      </c>
      <c r="F347" s="32">
        <f t="shared" si="64"/>
        <v>567.77916353669502</v>
      </c>
      <c r="G347" s="32">
        <f t="shared" si="65"/>
        <v>1027.3858861177603</v>
      </c>
      <c r="H347" s="32">
        <f t="shared" si="69"/>
        <v>2535.9592099549832</v>
      </c>
      <c r="I347" s="32">
        <f t="shared" si="66"/>
        <v>1595.1650496544553</v>
      </c>
      <c r="J347" s="32">
        <f t="shared" si="67"/>
        <v>565.79416030052801</v>
      </c>
      <c r="K347" s="32">
        <f>($D$271/12)*$C$1</f>
        <v>375</v>
      </c>
      <c r="L347" s="33">
        <f t="shared" si="68"/>
        <v>176242.89593037832</v>
      </c>
      <c r="M347" s="8">
        <v>1</v>
      </c>
    </row>
    <row r="348" spans="1:13" x14ac:dyDescent="0.25">
      <c r="A348" s="8">
        <f t="shared" si="62"/>
        <v>9</v>
      </c>
      <c r="B348" s="8">
        <f t="shared" si="62"/>
        <v>93</v>
      </c>
      <c r="C348" s="53">
        <f t="shared" si="62"/>
        <v>45565</v>
      </c>
      <c r="D348" s="54"/>
      <c r="E348" s="32">
        <f t="shared" si="63"/>
        <v>176242.89593037832</v>
      </c>
      <c r="F348" s="32">
        <f t="shared" si="64"/>
        <v>572.89522586516159</v>
      </c>
      <c r="G348" s="32">
        <f t="shared" si="65"/>
        <v>1024.086717112611</v>
      </c>
      <c r="H348" s="32">
        <f t="shared" si="69"/>
        <v>2535.9592099549832</v>
      </c>
      <c r="I348" s="32">
        <f t="shared" si="66"/>
        <v>1596.9819429777726</v>
      </c>
      <c r="J348" s="32">
        <f t="shared" si="67"/>
        <v>563.97726697721055</v>
      </c>
      <c r="K348" s="32">
        <f>($D$271/12)*$C$1</f>
        <v>375</v>
      </c>
      <c r="L348" s="33">
        <f t="shared" si="68"/>
        <v>175670.00070451316</v>
      </c>
      <c r="M348" s="8">
        <v>1</v>
      </c>
    </row>
    <row r="349" spans="1:13" x14ac:dyDescent="0.25">
      <c r="A349" s="8">
        <f t="shared" si="62"/>
        <v>10</v>
      </c>
      <c r="B349" s="8">
        <f t="shared" si="62"/>
        <v>94</v>
      </c>
      <c r="C349" s="53">
        <f t="shared" si="62"/>
        <v>45595</v>
      </c>
      <c r="D349" s="54"/>
      <c r="E349" s="32">
        <f t="shared" si="63"/>
        <v>175670.00070451316</v>
      </c>
      <c r="F349" s="32">
        <f t="shared" si="64"/>
        <v>578.05738726775724</v>
      </c>
      <c r="G349" s="32">
        <f t="shared" si="65"/>
        <v>1020.7578204327839</v>
      </c>
      <c r="H349" s="32">
        <f t="shared" si="69"/>
        <v>2535.9592099549832</v>
      </c>
      <c r="I349" s="32">
        <f t="shared" si="66"/>
        <v>1598.8152077005411</v>
      </c>
      <c r="J349" s="32">
        <f t="shared" si="67"/>
        <v>562.14400225444206</v>
      </c>
      <c r="K349" s="32">
        <f>($D$271/12)*$C$1</f>
        <v>375</v>
      </c>
      <c r="L349" s="33">
        <f t="shared" si="68"/>
        <v>175091.9433172454</v>
      </c>
      <c r="M349" s="8">
        <v>1</v>
      </c>
    </row>
    <row r="350" spans="1:13" x14ac:dyDescent="0.25">
      <c r="A350" s="8">
        <f t="shared" si="62"/>
        <v>11</v>
      </c>
      <c r="B350" s="8">
        <f t="shared" si="62"/>
        <v>95</v>
      </c>
      <c r="C350" s="53">
        <f t="shared" si="62"/>
        <v>45626</v>
      </c>
      <c r="D350" s="54"/>
      <c r="E350" s="32">
        <f t="shared" si="63"/>
        <v>175091.9433172454</v>
      </c>
      <c r="F350" s="32">
        <f t="shared" si="64"/>
        <v>583.26606312734816</v>
      </c>
      <c r="G350" s="32">
        <f t="shared" si="65"/>
        <v>1017.3989282124496</v>
      </c>
      <c r="H350" s="32">
        <f t="shared" si="69"/>
        <v>2535.9592099549832</v>
      </c>
      <c r="I350" s="32">
        <f t="shared" si="66"/>
        <v>1600.6649913397978</v>
      </c>
      <c r="J350" s="32">
        <f t="shared" si="67"/>
        <v>560.29421861518529</v>
      </c>
      <c r="K350" s="32">
        <f>($D$271/12)*$C$1</f>
        <v>375</v>
      </c>
      <c r="L350" s="33">
        <f t="shared" si="68"/>
        <v>174508.67725411805</v>
      </c>
      <c r="M350" s="8">
        <v>1</v>
      </c>
    </row>
    <row r="351" spans="1:13" x14ac:dyDescent="0.25">
      <c r="A351" s="8">
        <f t="shared" si="62"/>
        <v>12</v>
      </c>
      <c r="B351" s="8">
        <f t="shared" si="62"/>
        <v>96</v>
      </c>
      <c r="C351" s="53">
        <f t="shared" si="62"/>
        <v>45656</v>
      </c>
      <c r="D351" s="54"/>
      <c r="E351" s="32">
        <f t="shared" si="63"/>
        <v>174508.67725411805</v>
      </c>
      <c r="F351" s="32">
        <f t="shared" si="64"/>
        <v>588.52167256967334</v>
      </c>
      <c r="G351" s="32">
        <f t="shared" si="65"/>
        <v>1014.0097701721321</v>
      </c>
      <c r="H351" s="32">
        <f t="shared" si="69"/>
        <v>2535.9592099549832</v>
      </c>
      <c r="I351" s="32">
        <f t="shared" si="66"/>
        <v>1602.5314427418054</v>
      </c>
      <c r="J351" s="32">
        <f t="shared" si="67"/>
        <v>558.42776721317773</v>
      </c>
      <c r="K351" s="32">
        <f>($D$271/12)*$C$1</f>
        <v>375</v>
      </c>
      <c r="L351" s="33">
        <f t="shared" si="68"/>
        <v>173920.15558154837</v>
      </c>
      <c r="M351" s="8">
        <v>1</v>
      </c>
    </row>
    <row r="352" spans="1:13" x14ac:dyDescent="0.25">
      <c r="A352" s="8">
        <f t="shared" si="62"/>
        <v>1</v>
      </c>
      <c r="B352" s="8">
        <f t="shared" si="62"/>
        <v>97</v>
      </c>
      <c r="C352" s="53">
        <f t="shared" si="62"/>
        <v>45687</v>
      </c>
      <c r="D352" s="54"/>
      <c r="E352" s="32">
        <f t="shared" si="63"/>
        <v>173920.15558154837</v>
      </c>
      <c r="F352" s="32">
        <f t="shared" si="64"/>
        <v>593.82463849706824</v>
      </c>
      <c r="G352" s="32">
        <f t="shared" si="65"/>
        <v>1010.5900735969601</v>
      </c>
      <c r="H352" s="32">
        <f t="shared" si="69"/>
        <v>2535.9592099549832</v>
      </c>
      <c r="I352" s="32">
        <f t="shared" si="66"/>
        <v>1604.4147120940283</v>
      </c>
      <c r="J352" s="32">
        <f t="shared" si="67"/>
        <v>556.54449786095472</v>
      </c>
      <c r="K352" s="32">
        <f>($D$271/12)*$C$1</f>
        <v>375</v>
      </c>
      <c r="L352" s="33">
        <f t="shared" si="68"/>
        <v>173326.33094305132</v>
      </c>
      <c r="M352" s="8">
        <v>1</v>
      </c>
    </row>
    <row r="353" spans="1:13" x14ac:dyDescent="0.25">
      <c r="A353" s="8">
        <f t="shared" si="62"/>
        <v>2</v>
      </c>
      <c r="B353" s="8">
        <f t="shared" si="62"/>
        <v>98</v>
      </c>
      <c r="C353" s="53">
        <f t="shared" si="62"/>
        <v>45716</v>
      </c>
      <c r="D353" s="54"/>
      <c r="E353" s="32">
        <f t="shared" si="63"/>
        <v>173326.33094305132</v>
      </c>
      <c r="F353" s="32">
        <f t="shared" si="64"/>
        <v>599.17538762249603</v>
      </c>
      <c r="G353" s="32">
        <f t="shared" si="65"/>
        <v>1007.139563314723</v>
      </c>
      <c r="H353" s="32">
        <f t="shared" si="69"/>
        <v>2535.9592099549832</v>
      </c>
      <c r="I353" s="32">
        <f t="shared" si="66"/>
        <v>1606.314950937219</v>
      </c>
      <c r="J353" s="32">
        <f t="shared" si="67"/>
        <v>554.64425901776417</v>
      </c>
      <c r="K353" s="32">
        <f>($D$271/12)*$C$1</f>
        <v>375</v>
      </c>
      <c r="L353" s="33">
        <f t="shared" si="68"/>
        <v>172727.15555542882</v>
      </c>
      <c r="M353" s="8">
        <v>1</v>
      </c>
    </row>
    <row r="354" spans="1:13" x14ac:dyDescent="0.25">
      <c r="A354" s="8">
        <f t="shared" si="62"/>
        <v>3</v>
      </c>
      <c r="B354" s="8">
        <f t="shared" si="62"/>
        <v>99</v>
      </c>
      <c r="C354" s="53">
        <f t="shared" si="62"/>
        <v>45746</v>
      </c>
      <c r="D354" s="54"/>
      <c r="E354" s="32">
        <f t="shared" si="63"/>
        <v>172727.15555542882</v>
      </c>
      <c r="F354" s="32">
        <f t="shared" si="64"/>
        <v>604.57435050388358</v>
      </c>
      <c r="G354" s="32">
        <f t="shared" si="65"/>
        <v>1003.6579616737274</v>
      </c>
      <c r="H354" s="32">
        <f t="shared" si="69"/>
        <v>2535.9592099549832</v>
      </c>
      <c r="I354" s="32">
        <f t="shared" si="66"/>
        <v>1608.232312177611</v>
      </c>
      <c r="J354" s="32">
        <f t="shared" si="67"/>
        <v>552.72689777737219</v>
      </c>
      <c r="K354" s="32">
        <f>($D$271/12)*$C$1</f>
        <v>375</v>
      </c>
      <c r="L354" s="33">
        <f t="shared" si="68"/>
        <v>172122.58120492494</v>
      </c>
      <c r="M354" s="8">
        <v>1</v>
      </c>
    </row>
    <row r="355" spans="1:13" x14ac:dyDescent="0.25">
      <c r="A355" s="8">
        <f t="shared" si="62"/>
        <v>4</v>
      </c>
      <c r="B355" s="8">
        <f t="shared" si="62"/>
        <v>100</v>
      </c>
      <c r="C355" s="53">
        <f t="shared" si="62"/>
        <v>45777</v>
      </c>
      <c r="D355" s="54"/>
      <c r="E355" s="32">
        <f t="shared" si="63"/>
        <v>172122.58120492494</v>
      </c>
      <c r="F355" s="32">
        <f t="shared" si="64"/>
        <v>610.0219615787662</v>
      </c>
      <c r="G355" s="32">
        <f t="shared" si="65"/>
        <v>1000.1449885204572</v>
      </c>
      <c r="H355" s="32">
        <f t="shared" si="69"/>
        <v>2535.9592099549832</v>
      </c>
      <c r="I355" s="32">
        <f t="shared" si="66"/>
        <v>1610.1669500992234</v>
      </c>
      <c r="J355" s="32">
        <f t="shared" si="67"/>
        <v>550.79225985575977</v>
      </c>
      <c r="K355" s="32">
        <f>($D$271/12)*$C$1</f>
        <v>375</v>
      </c>
      <c r="L355" s="33">
        <f t="shared" si="68"/>
        <v>171512.55924334616</v>
      </c>
      <c r="M355" s="8">
        <v>1</v>
      </c>
    </row>
    <row r="356" spans="1:13" x14ac:dyDescent="0.25">
      <c r="A356" s="8">
        <f t="shared" ref="A356:C375" si="70">A125</f>
        <v>5</v>
      </c>
      <c r="B356" s="8">
        <f t="shared" si="70"/>
        <v>101</v>
      </c>
      <c r="C356" s="53">
        <f t="shared" si="70"/>
        <v>45807</v>
      </c>
      <c r="D356" s="54"/>
      <c r="E356" s="32">
        <f t="shared" si="63"/>
        <v>171512.55924334616</v>
      </c>
      <c r="F356" s="32">
        <f t="shared" si="64"/>
        <v>615.5186591992466</v>
      </c>
      <c r="G356" s="32">
        <f t="shared" si="65"/>
        <v>996.60036117702896</v>
      </c>
      <c r="H356" s="32">
        <f t="shared" si="69"/>
        <v>2535.9592099549832</v>
      </c>
      <c r="I356" s="32">
        <f t="shared" si="66"/>
        <v>1612.1190203762756</v>
      </c>
      <c r="J356" s="32">
        <f t="shared" si="67"/>
        <v>548.84018957870762</v>
      </c>
      <c r="K356" s="32">
        <f>($D$271/12)*$C$1</f>
        <v>375</v>
      </c>
      <c r="L356" s="33">
        <f t="shared" si="68"/>
        <v>170897.04058414692</v>
      </c>
      <c r="M356" s="8">
        <v>1</v>
      </c>
    </row>
    <row r="357" spans="1:13" x14ac:dyDescent="0.25">
      <c r="A357" s="8">
        <f t="shared" si="70"/>
        <v>6</v>
      </c>
      <c r="B357" s="8">
        <f t="shared" si="70"/>
        <v>102</v>
      </c>
      <c r="C357" s="53">
        <f t="shared" si="70"/>
        <v>45838</v>
      </c>
      <c r="D357" s="54"/>
      <c r="E357" s="32">
        <f t="shared" si="63"/>
        <v>170897.04058414692</v>
      </c>
      <c r="F357" s="32">
        <f t="shared" si="64"/>
        <v>621.06488566726671</v>
      </c>
      <c r="G357" s="32">
        <f t="shared" si="65"/>
        <v>993.02379441844641</v>
      </c>
      <c r="H357" s="32">
        <f t="shared" si="69"/>
        <v>2535.9592099549832</v>
      </c>
      <c r="I357" s="32">
        <f t="shared" si="66"/>
        <v>1614.0886800857131</v>
      </c>
      <c r="J357" s="32">
        <f t="shared" si="67"/>
        <v>546.87052986927006</v>
      </c>
      <c r="K357" s="32">
        <f>($D$271/12)*$C$1</f>
        <v>375</v>
      </c>
      <c r="L357" s="33">
        <f t="shared" si="68"/>
        <v>170275.97569847965</v>
      </c>
      <c r="M357" s="8">
        <v>1</v>
      </c>
    </row>
    <row r="358" spans="1:13" x14ac:dyDescent="0.25">
      <c r="A358" s="8">
        <f t="shared" si="70"/>
        <v>7</v>
      </c>
      <c r="B358" s="8">
        <f t="shared" si="70"/>
        <v>103</v>
      </c>
      <c r="C358" s="53">
        <f t="shared" si="70"/>
        <v>45868</v>
      </c>
      <c r="D358" s="54"/>
      <c r="E358" s="32">
        <f t="shared" si="63"/>
        <v>170275.97569847965</v>
      </c>
      <c r="F358" s="32">
        <f t="shared" si="64"/>
        <v>626.66108727019912</v>
      </c>
      <c r="G358" s="32">
        <f t="shared" si="65"/>
        <v>989.41500044964926</v>
      </c>
      <c r="H358" s="32">
        <f t="shared" si="69"/>
        <v>2535.9592099549832</v>
      </c>
      <c r="I358" s="32">
        <f t="shared" si="66"/>
        <v>1616.0760877198484</v>
      </c>
      <c r="J358" s="32">
        <f t="shared" si="67"/>
        <v>544.88312223513481</v>
      </c>
      <c r="K358" s="32">
        <f>($D$271/12)*$C$1</f>
        <v>375</v>
      </c>
      <c r="L358" s="33">
        <f t="shared" si="68"/>
        <v>169649.31461120947</v>
      </c>
      <c r="M358" s="8">
        <v>1</v>
      </c>
    </row>
    <row r="359" spans="1:13" x14ac:dyDescent="0.25">
      <c r="A359" s="8">
        <f t="shared" si="70"/>
        <v>8</v>
      </c>
      <c r="B359" s="8">
        <f t="shared" si="70"/>
        <v>104</v>
      </c>
      <c r="C359" s="53">
        <f t="shared" si="70"/>
        <v>45899</v>
      </c>
      <c r="D359" s="54"/>
      <c r="E359" s="32">
        <f t="shared" si="63"/>
        <v>169649.31461120947</v>
      </c>
      <c r="F359" s="32">
        <f t="shared" si="64"/>
        <v>632.30771431675817</v>
      </c>
      <c r="G359" s="32">
        <f t="shared" si="65"/>
        <v>985.77368888235492</v>
      </c>
      <c r="H359" s="32">
        <f t="shared" si="69"/>
        <v>2535.9592099549832</v>
      </c>
      <c r="I359" s="32">
        <f t="shared" si="66"/>
        <v>1618.0814031991131</v>
      </c>
      <c r="J359" s="32">
        <f t="shared" si="67"/>
        <v>542.87780675587021</v>
      </c>
      <c r="K359" s="32">
        <f>($D$271/12)*$C$1</f>
        <v>375</v>
      </c>
      <c r="L359" s="33">
        <f t="shared" si="68"/>
        <v>169017.00689689271</v>
      </c>
      <c r="M359" s="8">
        <v>1</v>
      </c>
    </row>
    <row r="360" spans="1:13" x14ac:dyDescent="0.25">
      <c r="A360" s="8">
        <f t="shared" si="70"/>
        <v>9</v>
      </c>
      <c r="B360" s="8">
        <f t="shared" si="70"/>
        <v>105</v>
      </c>
      <c r="C360" s="53">
        <f t="shared" si="70"/>
        <v>45930</v>
      </c>
      <c r="D360" s="54"/>
      <c r="E360" s="32">
        <f t="shared" si="63"/>
        <v>169017.00689689271</v>
      </c>
      <c r="F360" s="32">
        <f t="shared" si="64"/>
        <v>638.00522117323453</v>
      </c>
      <c r="G360" s="32">
        <f t="shared" si="65"/>
        <v>982.09956671169198</v>
      </c>
      <c r="H360" s="32">
        <f t="shared" si="69"/>
        <v>2535.9592099549832</v>
      </c>
      <c r="I360" s="32">
        <f t="shared" si="66"/>
        <v>1620.1047878849265</v>
      </c>
      <c r="J360" s="32">
        <f t="shared" si="67"/>
        <v>540.85442207005667</v>
      </c>
      <c r="K360" s="32">
        <f>($D$271/12)*$C$1</f>
        <v>375</v>
      </c>
      <c r="L360" s="33">
        <f t="shared" si="68"/>
        <v>168379.00167571948</v>
      </c>
      <c r="M360" s="8">
        <v>1</v>
      </c>
    </row>
    <row r="361" spans="1:13" x14ac:dyDescent="0.25">
      <c r="A361" s="8">
        <f t="shared" si="70"/>
        <v>10</v>
      </c>
      <c r="B361" s="8">
        <f t="shared" si="70"/>
        <v>106</v>
      </c>
      <c r="C361" s="53">
        <f t="shared" si="70"/>
        <v>45960</v>
      </c>
      <c r="D361" s="54"/>
      <c r="E361" s="32">
        <f t="shared" si="63"/>
        <v>168379.00167571948</v>
      </c>
      <c r="F361" s="32">
        <f t="shared" si="64"/>
        <v>643.75406630005727</v>
      </c>
      <c r="G361" s="32">
        <f t="shared" si="65"/>
        <v>978.39233829262366</v>
      </c>
      <c r="H361" s="32">
        <f t="shared" si="69"/>
        <v>2535.9592099549832</v>
      </c>
      <c r="I361" s="32">
        <f t="shared" si="66"/>
        <v>1622.1464045926809</v>
      </c>
      <c r="J361" s="32">
        <f t="shared" si="67"/>
        <v>538.81280536230224</v>
      </c>
      <c r="K361" s="32">
        <f>($D$271/12)*$C$1</f>
        <v>375</v>
      </c>
      <c r="L361" s="33">
        <f t="shared" si="68"/>
        <v>167735.24760941943</v>
      </c>
      <c r="M361" s="8">
        <v>1</v>
      </c>
    </row>
    <row r="362" spans="1:13" x14ac:dyDescent="0.25">
      <c r="A362" s="8">
        <f t="shared" si="70"/>
        <v>11</v>
      </c>
      <c r="B362" s="8">
        <f t="shared" si="70"/>
        <v>107</v>
      </c>
      <c r="C362" s="53">
        <f t="shared" si="70"/>
        <v>45991</v>
      </c>
      <c r="D362" s="54"/>
      <c r="E362" s="32">
        <f t="shared" si="63"/>
        <v>167735.24760941943</v>
      </c>
      <c r="F362" s="32">
        <f t="shared" si="64"/>
        <v>649.55471228868385</v>
      </c>
      <c r="G362" s="32">
        <f t="shared" si="65"/>
        <v>974.65170531615729</v>
      </c>
      <c r="H362" s="32">
        <f t="shared" si="69"/>
        <v>2535.9592099549832</v>
      </c>
      <c r="I362" s="32">
        <f t="shared" si="66"/>
        <v>1624.2064176048411</v>
      </c>
      <c r="J362" s="32">
        <f t="shared" si="67"/>
        <v>536.75279235014216</v>
      </c>
      <c r="K362" s="32">
        <f>($D$271/12)*$C$1</f>
        <v>375</v>
      </c>
      <c r="L362" s="33">
        <f t="shared" si="68"/>
        <v>167085.69289713074</v>
      </c>
      <c r="M362" s="8">
        <v>1</v>
      </c>
    </row>
    <row r="363" spans="1:13" x14ac:dyDescent="0.25">
      <c r="A363" s="8">
        <f t="shared" si="70"/>
        <v>12</v>
      </c>
      <c r="B363" s="8">
        <f t="shared" si="70"/>
        <v>108</v>
      </c>
      <c r="C363" s="53">
        <f t="shared" si="70"/>
        <v>46021</v>
      </c>
      <c r="D363" s="54"/>
      <c r="E363" s="32">
        <f t="shared" si="63"/>
        <v>167085.69289713074</v>
      </c>
      <c r="F363" s="32">
        <f t="shared" si="64"/>
        <v>655.40762589882445</v>
      </c>
      <c r="G363" s="32">
        <f t="shared" si="65"/>
        <v>970.87736678534054</v>
      </c>
      <c r="H363" s="32">
        <f t="shared" si="69"/>
        <v>2535.9592099549832</v>
      </c>
      <c r="I363" s="32">
        <f t="shared" si="66"/>
        <v>1626.284992684165</v>
      </c>
      <c r="J363" s="32">
        <f t="shared" si="67"/>
        <v>534.6742172708183</v>
      </c>
      <c r="K363" s="32">
        <f>($D$271/12)*$C$1</f>
        <v>375</v>
      </c>
      <c r="L363" s="33">
        <f t="shared" si="68"/>
        <v>166430.2852712319</v>
      </c>
      <c r="M363" s="8">
        <v>1</v>
      </c>
    </row>
    <row r="364" spans="1:13" x14ac:dyDescent="0.25">
      <c r="A364" s="8">
        <f t="shared" si="70"/>
        <v>1</v>
      </c>
      <c r="B364" s="8">
        <f t="shared" si="70"/>
        <v>109</v>
      </c>
      <c r="C364" s="53">
        <f t="shared" si="70"/>
        <v>46052</v>
      </c>
      <c r="D364" s="54"/>
      <c r="E364" s="32">
        <f t="shared" si="63"/>
        <v>166430.2852712319</v>
      </c>
      <c r="F364" s="32">
        <f t="shared" si="64"/>
        <v>661.31327809599941</v>
      </c>
      <c r="G364" s="32">
        <f t="shared" si="65"/>
        <v>967.06901899104162</v>
      </c>
      <c r="H364" s="32">
        <f t="shared" si="69"/>
        <v>2535.9592099549832</v>
      </c>
      <c r="I364" s="32">
        <f t="shared" si="66"/>
        <v>1628.382297087041</v>
      </c>
      <c r="J364" s="32">
        <f t="shared" si="67"/>
        <v>532.57691286794204</v>
      </c>
      <c r="K364" s="32">
        <f>($D$271/12)*$C$1</f>
        <v>375</v>
      </c>
      <c r="L364" s="33">
        <f t="shared" si="68"/>
        <v>165768.9719931359</v>
      </c>
      <c r="M364" s="8">
        <v>1</v>
      </c>
    </row>
    <row r="365" spans="1:13" x14ac:dyDescent="0.25">
      <c r="A365" s="8">
        <f t="shared" si="70"/>
        <v>2</v>
      </c>
      <c r="B365" s="8">
        <f t="shared" si="70"/>
        <v>110</v>
      </c>
      <c r="C365" s="53">
        <f t="shared" si="70"/>
        <v>46081</v>
      </c>
      <c r="D365" s="54"/>
      <c r="E365" s="32">
        <f t="shared" si="63"/>
        <v>165768.9719931359</v>
      </c>
      <c r="F365" s="32">
        <f t="shared" si="64"/>
        <v>667.2721440894378</v>
      </c>
      <c r="G365" s="32">
        <f t="shared" si="65"/>
        <v>963.22635548751043</v>
      </c>
      <c r="H365" s="32">
        <f t="shared" si="69"/>
        <v>2535.9592099549832</v>
      </c>
      <c r="I365" s="32">
        <f t="shared" si="66"/>
        <v>1630.4984995769482</v>
      </c>
      <c r="J365" s="32">
        <f t="shared" si="67"/>
        <v>530.46071037803483</v>
      </c>
      <c r="K365" s="32">
        <f>($D$271/12)*$C$1</f>
        <v>375</v>
      </c>
      <c r="L365" s="33">
        <f t="shared" si="68"/>
        <v>165101.69984904648</v>
      </c>
      <c r="M365" s="8">
        <v>1</v>
      </c>
    </row>
    <row r="366" spans="1:13" x14ac:dyDescent="0.25">
      <c r="A366" s="8">
        <f t="shared" si="70"/>
        <v>3</v>
      </c>
      <c r="B366" s="8">
        <f t="shared" si="70"/>
        <v>111</v>
      </c>
      <c r="C366" s="53">
        <f t="shared" si="70"/>
        <v>46111</v>
      </c>
      <c r="D366" s="54"/>
      <c r="E366" s="32">
        <f t="shared" si="63"/>
        <v>165101.69984904648</v>
      </c>
      <c r="F366" s="32">
        <f t="shared" si="64"/>
        <v>673.28470337031467</v>
      </c>
      <c r="G366" s="32">
        <f t="shared" si="65"/>
        <v>959.34906706771972</v>
      </c>
      <c r="H366" s="32">
        <f t="shared" si="69"/>
        <v>2535.9592099549832</v>
      </c>
      <c r="I366" s="32">
        <f t="shared" si="66"/>
        <v>1632.6337704380344</v>
      </c>
      <c r="J366" s="32">
        <f t="shared" si="67"/>
        <v>528.32543951694868</v>
      </c>
      <c r="K366" s="32">
        <f>($D$271/12)*$C$1</f>
        <v>375</v>
      </c>
      <c r="L366" s="33">
        <f t="shared" si="68"/>
        <v>164428.41514567618</v>
      </c>
      <c r="M366" s="8">
        <v>1</v>
      </c>
    </row>
    <row r="367" spans="1:13" x14ac:dyDescent="0.25">
      <c r="A367" s="8">
        <f t="shared" si="70"/>
        <v>4</v>
      </c>
      <c r="B367" s="8">
        <f t="shared" si="70"/>
        <v>112</v>
      </c>
      <c r="C367" s="53">
        <f t="shared" si="70"/>
        <v>46142</v>
      </c>
      <c r="D367" s="54"/>
      <c r="E367" s="32">
        <f t="shared" si="63"/>
        <v>164428.41514567618</v>
      </c>
      <c r="F367" s="32">
        <f t="shared" si="64"/>
        <v>679.35143975033509</v>
      </c>
      <c r="G367" s="32">
        <f t="shared" si="65"/>
        <v>955.4368417384843</v>
      </c>
      <c r="H367" s="32">
        <f t="shared" si="69"/>
        <v>2535.9592099549832</v>
      </c>
      <c r="I367" s="32">
        <f t="shared" si="66"/>
        <v>1634.7882814888194</v>
      </c>
      <c r="J367" s="32">
        <f t="shared" si="67"/>
        <v>526.17092846616367</v>
      </c>
      <c r="K367" s="32">
        <f>($D$271/12)*$C$1</f>
        <v>375</v>
      </c>
      <c r="L367" s="33">
        <f t="shared" si="68"/>
        <v>163749.06370592583</v>
      </c>
      <c r="M367" s="8">
        <v>1</v>
      </c>
    </row>
    <row r="368" spans="1:13" x14ac:dyDescent="0.25">
      <c r="A368" s="8">
        <f t="shared" si="70"/>
        <v>5</v>
      </c>
      <c r="B368" s="8">
        <f t="shared" si="70"/>
        <v>113</v>
      </c>
      <c r="C368" s="53">
        <f t="shared" si="70"/>
        <v>46172</v>
      </c>
      <c r="D368" s="54"/>
      <c r="E368" s="32">
        <f t="shared" si="63"/>
        <v>163749.06370592583</v>
      </c>
      <c r="F368" s="32">
        <f t="shared" si="64"/>
        <v>685.47284140066472</v>
      </c>
      <c r="G368" s="32">
        <f t="shared" si="65"/>
        <v>951.48936469535579</v>
      </c>
      <c r="H368" s="32">
        <f t="shared" si="69"/>
        <v>2535.9592099549832</v>
      </c>
      <c r="I368" s="32">
        <f t="shared" si="66"/>
        <v>1636.9622060960205</v>
      </c>
      <c r="J368" s="32">
        <f t="shared" si="67"/>
        <v>523.99700385896256</v>
      </c>
      <c r="K368" s="32">
        <f>($D$271/12)*$C$1</f>
        <v>375</v>
      </c>
      <c r="L368" s="33">
        <f t="shared" si="68"/>
        <v>163063.59086452518</v>
      </c>
      <c r="M368" s="8">
        <v>1</v>
      </c>
    </row>
    <row r="369" spans="1:13" x14ac:dyDescent="0.25">
      <c r="A369" s="8">
        <f t="shared" si="70"/>
        <v>6</v>
      </c>
      <c r="B369" s="8">
        <f t="shared" si="70"/>
        <v>114</v>
      </c>
      <c r="C369" s="53">
        <f t="shared" si="70"/>
        <v>46203</v>
      </c>
      <c r="D369" s="54"/>
      <c r="E369" s="32">
        <f t="shared" si="63"/>
        <v>163063.59086452518</v>
      </c>
      <c r="F369" s="32">
        <f t="shared" si="64"/>
        <v>691.6494008912108</v>
      </c>
      <c r="G369" s="32">
        <f t="shared" si="65"/>
        <v>947.50631829729184</v>
      </c>
      <c r="H369" s="32">
        <f t="shared" si="69"/>
        <v>2535.9592099549832</v>
      </c>
      <c r="I369" s="32">
        <f t="shared" si="66"/>
        <v>1639.1557191885026</v>
      </c>
      <c r="J369" s="32">
        <f t="shared" si="67"/>
        <v>521.80349076648054</v>
      </c>
      <c r="K369" s="32">
        <f>($D$271/12)*$C$1</f>
        <v>375</v>
      </c>
      <c r="L369" s="33">
        <f t="shared" si="68"/>
        <v>162371.94146363396</v>
      </c>
      <c r="M369" s="8">
        <v>1</v>
      </c>
    </row>
    <row r="370" spans="1:13" x14ac:dyDescent="0.25">
      <c r="A370" s="8">
        <f t="shared" si="70"/>
        <v>7</v>
      </c>
      <c r="B370" s="8">
        <f t="shared" si="70"/>
        <v>115</v>
      </c>
      <c r="C370" s="53">
        <f t="shared" si="70"/>
        <v>46233</v>
      </c>
      <c r="D370" s="54"/>
      <c r="E370" s="32">
        <f t="shared" si="63"/>
        <v>162371.94146363396</v>
      </c>
      <c r="F370" s="32">
        <f t="shared" si="64"/>
        <v>697.88161523025883</v>
      </c>
      <c r="G370" s="32">
        <f t="shared" si="65"/>
        <v>943.48738204109577</v>
      </c>
      <c r="H370" s="32">
        <f t="shared" si="69"/>
        <v>2535.9592099549832</v>
      </c>
      <c r="I370" s="32">
        <f t="shared" si="66"/>
        <v>1641.3689972713546</v>
      </c>
      <c r="J370" s="32">
        <f t="shared" si="67"/>
        <v>519.59021268362869</v>
      </c>
      <c r="K370" s="32">
        <f>($D$271/12)*$C$1</f>
        <v>375</v>
      </c>
      <c r="L370" s="33">
        <f t="shared" si="68"/>
        <v>161674.0598484037</v>
      </c>
      <c r="M370" s="8">
        <v>1</v>
      </c>
    </row>
    <row r="371" spans="1:13" x14ac:dyDescent="0.25">
      <c r="A371" s="8">
        <f t="shared" si="70"/>
        <v>8</v>
      </c>
      <c r="B371" s="8">
        <f t="shared" si="70"/>
        <v>116</v>
      </c>
      <c r="C371" s="53">
        <f t="shared" si="70"/>
        <v>46264</v>
      </c>
      <c r="D371" s="54"/>
      <c r="E371" s="32">
        <f t="shared" si="63"/>
        <v>161674.0598484037</v>
      </c>
      <c r="F371" s="32">
        <f t="shared" si="64"/>
        <v>704.16998590446394</v>
      </c>
      <c r="G371" s="32">
        <f t="shared" si="65"/>
        <v>939.43223253562735</v>
      </c>
      <c r="H371" s="32">
        <f t="shared" si="69"/>
        <v>2535.9592099549832</v>
      </c>
      <c r="I371" s="32">
        <f t="shared" si="66"/>
        <v>1643.6022184400913</v>
      </c>
      <c r="J371" s="32">
        <f t="shared" si="67"/>
        <v>517.35699151489177</v>
      </c>
      <c r="K371" s="32">
        <f>($D$271/12)*$C$1</f>
        <v>375</v>
      </c>
      <c r="L371" s="33">
        <f t="shared" si="68"/>
        <v>160969.88986249923</v>
      </c>
      <c r="M371" s="8">
        <v>1</v>
      </c>
    </row>
    <row r="372" spans="1:13" x14ac:dyDescent="0.25">
      <c r="A372" s="8">
        <f t="shared" si="70"/>
        <v>9</v>
      </c>
      <c r="B372" s="8">
        <f t="shared" si="70"/>
        <v>117</v>
      </c>
      <c r="C372" s="53">
        <f t="shared" si="70"/>
        <v>46295</v>
      </c>
      <c r="D372" s="54"/>
      <c r="E372" s="32">
        <f t="shared" si="63"/>
        <v>160969.88986249923</v>
      </c>
      <c r="F372" s="32">
        <f t="shared" si="64"/>
        <v>710.51501891920554</v>
      </c>
      <c r="G372" s="32">
        <f t="shared" si="65"/>
        <v>935.34054347578001</v>
      </c>
      <c r="H372" s="32">
        <f t="shared" si="69"/>
        <v>2535.9592099549832</v>
      </c>
      <c r="I372" s="32">
        <f t="shared" si="66"/>
        <v>1645.8555623949856</v>
      </c>
      <c r="J372" s="32">
        <f t="shared" si="67"/>
        <v>515.10364755999751</v>
      </c>
      <c r="K372" s="32">
        <f>($D$271/12)*$C$1</f>
        <v>375</v>
      </c>
      <c r="L372" s="33">
        <f t="shared" si="68"/>
        <v>160259.37484358004</v>
      </c>
      <c r="M372" s="8">
        <v>1</v>
      </c>
    </row>
    <row r="373" spans="1:13" x14ac:dyDescent="0.25">
      <c r="A373" s="8">
        <f t="shared" si="70"/>
        <v>10</v>
      </c>
      <c r="B373" s="8">
        <f t="shared" si="70"/>
        <v>118</v>
      </c>
      <c r="C373" s="53">
        <f t="shared" si="70"/>
        <v>46325</v>
      </c>
      <c r="D373" s="54"/>
      <c r="E373" s="32">
        <f t="shared" si="63"/>
        <v>160259.37484358004</v>
      </c>
      <c r="F373" s="32">
        <f t="shared" si="64"/>
        <v>716.91722483930243</v>
      </c>
      <c r="G373" s="32">
        <f t="shared" si="65"/>
        <v>931.21198561622464</v>
      </c>
      <c r="H373" s="32">
        <f t="shared" si="69"/>
        <v>2535.9592099549832</v>
      </c>
      <c r="I373" s="32">
        <f t="shared" si="66"/>
        <v>1648.1292104555271</v>
      </c>
      <c r="J373" s="32">
        <f t="shared" si="67"/>
        <v>512.82999949945611</v>
      </c>
      <c r="K373" s="32">
        <f>($D$271/12)*$C$1</f>
        <v>375</v>
      </c>
      <c r="L373" s="33">
        <f t="shared" si="68"/>
        <v>159542.45761874074</v>
      </c>
      <c r="M373" s="8">
        <v>1</v>
      </c>
    </row>
    <row r="374" spans="1:13" x14ac:dyDescent="0.25">
      <c r="A374" s="8">
        <f t="shared" si="70"/>
        <v>11</v>
      </c>
      <c r="B374" s="8">
        <f t="shared" si="70"/>
        <v>119</v>
      </c>
      <c r="C374" s="53">
        <f t="shared" si="70"/>
        <v>46356</v>
      </c>
      <c r="D374" s="54"/>
      <c r="E374" s="32">
        <f t="shared" si="63"/>
        <v>159542.45761874074</v>
      </c>
      <c r="F374" s="32">
        <f t="shared" si="64"/>
        <v>723.37711883009729</v>
      </c>
      <c r="G374" s="32">
        <f t="shared" si="65"/>
        <v>927.04622674491566</v>
      </c>
      <c r="H374" s="32">
        <f t="shared" si="69"/>
        <v>2535.9592099549832</v>
      </c>
      <c r="I374" s="32">
        <f t="shared" si="66"/>
        <v>1650.4233455750129</v>
      </c>
      <c r="J374" s="32">
        <f t="shared" si="67"/>
        <v>510.53586437997029</v>
      </c>
      <c r="K374" s="32">
        <f>($D$271/12)*$C$1</f>
        <v>375</v>
      </c>
      <c r="L374" s="33">
        <f t="shared" si="68"/>
        <v>158819.08049991063</v>
      </c>
      <c r="M374" s="8">
        <v>1</v>
      </c>
    </row>
    <row r="375" spans="1:13" x14ac:dyDescent="0.25">
      <c r="A375" s="8">
        <f t="shared" si="70"/>
        <v>12</v>
      </c>
      <c r="B375" s="8">
        <f t="shared" si="70"/>
        <v>120</v>
      </c>
      <c r="C375" s="53">
        <f t="shared" si="70"/>
        <v>46386</v>
      </c>
      <c r="D375" s="54"/>
      <c r="E375" s="32">
        <f t="shared" si="63"/>
        <v>158819.08049991063</v>
      </c>
      <c r="F375" s="32">
        <f t="shared" si="64"/>
        <v>729.89522069890995</v>
      </c>
      <c r="G375" s="32">
        <f t="shared" si="65"/>
        <v>922.84293165635927</v>
      </c>
      <c r="H375" s="32">
        <f t="shared" si="69"/>
        <v>2535.9592099549832</v>
      </c>
      <c r="I375" s="32">
        <f t="shared" si="66"/>
        <v>1652.7381523552692</v>
      </c>
      <c r="J375" s="32">
        <f t="shared" si="67"/>
        <v>508.22105759971396</v>
      </c>
      <c r="K375" s="32">
        <f>($D$271/12)*$C$1</f>
        <v>375</v>
      </c>
      <c r="L375" s="33">
        <f t="shared" si="68"/>
        <v>158089.18527921173</v>
      </c>
      <c r="M375" s="8">
        <v>1</v>
      </c>
    </row>
    <row r="376" spans="1:13" x14ac:dyDescent="0.25">
      <c r="A376" s="8">
        <f t="shared" ref="A376:C395" si="71">A145</f>
        <v>1</v>
      </c>
      <c r="B376" s="8">
        <f t="shared" si="71"/>
        <v>121</v>
      </c>
      <c r="C376" s="53">
        <f t="shared" si="71"/>
        <v>46417</v>
      </c>
      <c r="D376" s="54"/>
      <c r="E376" s="32">
        <f t="shared" si="63"/>
        <v>158089.18527921173</v>
      </c>
      <c r="F376" s="32">
        <f t="shared" si="64"/>
        <v>736.47205493686477</v>
      </c>
      <c r="G376" s="32">
        <f t="shared" si="65"/>
        <v>918.60176212464091</v>
      </c>
      <c r="H376" s="32">
        <f t="shared" si="69"/>
        <v>2535.9592099549832</v>
      </c>
      <c r="I376" s="32">
        <f t="shared" si="66"/>
        <v>1655.0738170615057</v>
      </c>
      <c r="J376" s="32">
        <f t="shared" si="67"/>
        <v>505.8853928934775</v>
      </c>
      <c r="K376" s="32">
        <f>($D$271/12)*$C$1</f>
        <v>375</v>
      </c>
      <c r="L376" s="33">
        <f t="shared" si="68"/>
        <v>157352.71322427486</v>
      </c>
      <c r="M376" s="8">
        <v>1</v>
      </c>
    </row>
    <row r="377" spans="1:13" x14ac:dyDescent="0.25">
      <c r="A377" s="8">
        <f t="shared" si="71"/>
        <v>2</v>
      </c>
      <c r="B377" s="8">
        <f t="shared" si="71"/>
        <v>122</v>
      </c>
      <c r="C377" s="53">
        <f t="shared" si="71"/>
        <v>46446</v>
      </c>
      <c r="D377" s="54"/>
      <c r="E377" s="32">
        <f t="shared" si="63"/>
        <v>157352.71322427486</v>
      </c>
      <c r="F377" s="32">
        <f t="shared" si="64"/>
        <v>743.10815076109509</v>
      </c>
      <c r="G377" s="32">
        <f t="shared" si="65"/>
        <v>914.32237687620852</v>
      </c>
      <c r="H377" s="32">
        <f t="shared" si="69"/>
        <v>2535.9592099549832</v>
      </c>
      <c r="I377" s="32">
        <f t="shared" si="66"/>
        <v>1657.4305276373036</v>
      </c>
      <c r="J377" s="32">
        <f t="shared" si="67"/>
        <v>503.52868231767951</v>
      </c>
      <c r="K377" s="32">
        <f>($D$271/12)*$C$1</f>
        <v>375</v>
      </c>
      <c r="L377" s="33">
        <f t="shared" si="68"/>
        <v>156609.60507351375</v>
      </c>
      <c r="M377" s="8">
        <v>1</v>
      </c>
    </row>
    <row r="378" spans="1:13" x14ac:dyDescent="0.25">
      <c r="A378" s="8">
        <f t="shared" si="71"/>
        <v>3</v>
      </c>
      <c r="B378" s="8">
        <f t="shared" si="71"/>
        <v>123</v>
      </c>
      <c r="C378" s="53">
        <f t="shared" si="71"/>
        <v>46476</v>
      </c>
      <c r="D378" s="54"/>
      <c r="E378" s="32">
        <f t="shared" si="63"/>
        <v>156609.60507351375</v>
      </c>
      <c r="F378" s="32">
        <f t="shared" si="64"/>
        <v>749.80404215732744</v>
      </c>
      <c r="G378" s="32">
        <f t="shared" si="65"/>
        <v>910.0044315624117</v>
      </c>
      <c r="H378" s="32">
        <f t="shared" si="69"/>
        <v>2535.9592099549832</v>
      </c>
      <c r="I378" s="32">
        <f t="shared" si="66"/>
        <v>1659.8084737197391</v>
      </c>
      <c r="J378" s="32">
        <f t="shared" si="67"/>
        <v>501.15073623524398</v>
      </c>
      <c r="K378" s="32">
        <f>($D$271/12)*$C$1</f>
        <v>375</v>
      </c>
      <c r="L378" s="33">
        <f t="shared" si="68"/>
        <v>155859.80103135642</v>
      </c>
      <c r="M378" s="8">
        <v>1</v>
      </c>
    </row>
    <row r="379" spans="1:13" x14ac:dyDescent="0.25">
      <c r="A379" s="8">
        <f t="shared" si="71"/>
        <v>4</v>
      </c>
      <c r="B379" s="8">
        <f t="shared" si="71"/>
        <v>124</v>
      </c>
      <c r="C379" s="53">
        <f t="shared" si="71"/>
        <v>46507</v>
      </c>
      <c r="D379" s="54"/>
      <c r="E379" s="32">
        <f t="shared" si="63"/>
        <v>155859.80103135642</v>
      </c>
      <c r="F379" s="32">
        <f t="shared" si="64"/>
        <v>756.56026792284956</v>
      </c>
      <c r="G379" s="32">
        <f t="shared" si="65"/>
        <v>905.64757873179315</v>
      </c>
      <c r="H379" s="32">
        <f t="shared" si="69"/>
        <v>2535.9592099549832</v>
      </c>
      <c r="I379" s="32">
        <f t="shared" si="66"/>
        <v>1662.2078466546427</v>
      </c>
      <c r="J379" s="32">
        <f t="shared" si="67"/>
        <v>498.75136330034047</v>
      </c>
      <c r="K379" s="32">
        <f>($D$271/12)*$C$1</f>
        <v>375</v>
      </c>
      <c r="L379" s="33">
        <f t="shared" si="68"/>
        <v>155103.24076343357</v>
      </c>
      <c r="M379" s="8">
        <v>1</v>
      </c>
    </row>
    <row r="380" spans="1:13" x14ac:dyDescent="0.25">
      <c r="A380" s="8">
        <f t="shared" si="71"/>
        <v>5</v>
      </c>
      <c r="B380" s="8">
        <f t="shared" si="71"/>
        <v>125</v>
      </c>
      <c r="C380" s="53">
        <f t="shared" si="71"/>
        <v>46537</v>
      </c>
      <c r="D380" s="54"/>
      <c r="E380" s="32">
        <f t="shared" si="63"/>
        <v>155103.24076343357</v>
      </c>
      <c r="F380" s="32">
        <f t="shared" si="64"/>
        <v>763.37737170986554</v>
      </c>
      <c r="G380" s="32">
        <f t="shared" si="65"/>
        <v>901.25146780213038</v>
      </c>
      <c r="H380" s="32">
        <f t="shared" si="69"/>
        <v>2535.9592099549832</v>
      </c>
      <c r="I380" s="32">
        <f t="shared" si="66"/>
        <v>1664.6288395119959</v>
      </c>
      <c r="J380" s="32">
        <f t="shared" si="67"/>
        <v>496.33037044298737</v>
      </c>
      <c r="K380" s="32">
        <f>($D$271/12)*$C$1</f>
        <v>375</v>
      </c>
      <c r="L380" s="33">
        <f t="shared" si="68"/>
        <v>154339.86339172372</v>
      </c>
      <c r="M380" s="8">
        <v>1</v>
      </c>
    </row>
    <row r="381" spans="1:13" x14ac:dyDescent="0.25">
      <c r="A381" s="8">
        <f t="shared" si="71"/>
        <v>6</v>
      </c>
      <c r="B381" s="8">
        <f t="shared" si="71"/>
        <v>126</v>
      </c>
      <c r="C381" s="53">
        <f t="shared" si="71"/>
        <v>46568</v>
      </c>
      <c r="D381" s="54"/>
      <c r="E381" s="32">
        <f t="shared" si="63"/>
        <v>154339.86339172372</v>
      </c>
      <c r="F381" s="32">
        <f t="shared" si="64"/>
        <v>770.25590206924198</v>
      </c>
      <c r="G381" s="32">
        <f t="shared" si="65"/>
        <v>896.81574503222532</v>
      </c>
      <c r="H381" s="32">
        <f t="shared" si="69"/>
        <v>2535.9592099549832</v>
      </c>
      <c r="I381" s="32">
        <f t="shared" si="66"/>
        <v>1667.0716471014673</v>
      </c>
      <c r="J381" s="32">
        <f t="shared" si="67"/>
        <v>493.88756285351587</v>
      </c>
      <c r="K381" s="32">
        <f>($D$271/12)*$C$1</f>
        <v>375</v>
      </c>
      <c r="L381" s="33">
        <f t="shared" si="68"/>
        <v>153569.60748965447</v>
      </c>
      <c r="M381" s="8">
        <v>1</v>
      </c>
    </row>
    <row r="382" spans="1:13" x14ac:dyDescent="0.25">
      <c r="A382" s="8">
        <f t="shared" si="71"/>
        <v>7</v>
      </c>
      <c r="B382" s="8">
        <f t="shared" si="71"/>
        <v>127</v>
      </c>
      <c r="C382" s="53">
        <f t="shared" si="71"/>
        <v>46598</v>
      </c>
      <c r="D382" s="54"/>
      <c r="E382" s="32">
        <f t="shared" si="63"/>
        <v>153569.60748965447</v>
      </c>
      <c r="F382" s="32">
        <f t="shared" si="64"/>
        <v>777.19641249464928</v>
      </c>
      <c r="G382" s="32">
        <f t="shared" si="65"/>
        <v>892.34005349343954</v>
      </c>
      <c r="H382" s="32">
        <f t="shared" si="69"/>
        <v>2535.9592099549832</v>
      </c>
      <c r="I382" s="32">
        <f t="shared" si="66"/>
        <v>1669.5364659880888</v>
      </c>
      <c r="J382" s="32">
        <f t="shared" si="67"/>
        <v>491.4227439668943</v>
      </c>
      <c r="K382" s="32">
        <f>($D$271/12)*$C$1</f>
        <v>375</v>
      </c>
      <c r="L382" s="33">
        <f t="shared" si="68"/>
        <v>152792.41107715984</v>
      </c>
      <c r="M382" s="8">
        <v>1</v>
      </c>
    </row>
    <row r="383" spans="1:13" x14ac:dyDescent="0.25">
      <c r="A383" s="8">
        <f t="shared" si="71"/>
        <v>8</v>
      </c>
      <c r="B383" s="8">
        <f t="shared" si="71"/>
        <v>128</v>
      </c>
      <c r="C383" s="53">
        <f t="shared" si="71"/>
        <v>46629</v>
      </c>
      <c r="D383" s="54"/>
      <c r="E383" s="32">
        <f t="shared" si="63"/>
        <v>152792.41107715984</v>
      </c>
      <c r="F383" s="32">
        <f t="shared" si="64"/>
        <v>784.19946146709776</v>
      </c>
      <c r="G383" s="32">
        <f t="shared" si="65"/>
        <v>887.82403304097397</v>
      </c>
      <c r="H383" s="32">
        <f t="shared" si="69"/>
        <v>2535.9592099549832</v>
      </c>
      <c r="I383" s="32">
        <f t="shared" si="66"/>
        <v>1672.0234945080717</v>
      </c>
      <c r="J383" s="32">
        <f t="shared" si="67"/>
        <v>488.93571544691144</v>
      </c>
      <c r="K383" s="32">
        <f>($D$271/12)*$C$1</f>
        <v>375</v>
      </c>
      <c r="L383" s="33">
        <f t="shared" si="68"/>
        <v>152008.21161569274</v>
      </c>
      <c r="M383" s="8">
        <v>1</v>
      </c>
    </row>
    <row r="384" spans="1:13" x14ac:dyDescent="0.25">
      <c r="A384" s="8">
        <f t="shared" si="71"/>
        <v>9</v>
      </c>
      <c r="B384" s="8">
        <f t="shared" si="71"/>
        <v>129</v>
      </c>
      <c r="C384" s="53">
        <f t="shared" si="71"/>
        <v>46660</v>
      </c>
      <c r="D384" s="54"/>
      <c r="E384" s="32">
        <f t="shared" si="63"/>
        <v>152008.21161569274</v>
      </c>
      <c r="F384" s="32">
        <f t="shared" si="64"/>
        <v>791.26561249987765</v>
      </c>
      <c r="G384" s="32">
        <f t="shared" si="65"/>
        <v>883.26732028488902</v>
      </c>
      <c r="H384" s="32">
        <f t="shared" si="69"/>
        <v>2535.9592099549832</v>
      </c>
      <c r="I384" s="32">
        <f t="shared" si="66"/>
        <v>1674.5329327847667</v>
      </c>
      <c r="J384" s="32">
        <f t="shared" si="67"/>
        <v>486.42627717021674</v>
      </c>
      <c r="K384" s="32">
        <f>($D$271/12)*$C$1</f>
        <v>375</v>
      </c>
      <c r="L384" s="33">
        <f t="shared" si="68"/>
        <v>151216.94600319286</v>
      </c>
      <c r="M384" s="8">
        <v>1</v>
      </c>
    </row>
    <row r="385" spans="1:13" x14ac:dyDescent="0.25">
      <c r="A385" s="8">
        <f t="shared" si="71"/>
        <v>10</v>
      </c>
      <c r="B385" s="8">
        <f t="shared" si="71"/>
        <v>130</v>
      </c>
      <c r="C385" s="53">
        <f t="shared" si="71"/>
        <v>46690</v>
      </c>
      <c r="D385" s="54"/>
      <c r="E385" s="32">
        <f t="shared" si="63"/>
        <v>151216.94600319286</v>
      </c>
      <c r="F385" s="32">
        <f t="shared" si="64"/>
        <v>798.39543418390269</v>
      </c>
      <c r="G385" s="32">
        <f t="shared" si="65"/>
        <v>878.66954856086329</v>
      </c>
      <c r="H385" s="32">
        <f t="shared" si="69"/>
        <v>2535.9592099549832</v>
      </c>
      <c r="I385" s="32">
        <f t="shared" si="66"/>
        <v>1677.064982744766</v>
      </c>
      <c r="J385" s="32">
        <f t="shared" si="67"/>
        <v>483.89422721021714</v>
      </c>
      <c r="K385" s="32">
        <f>($D$271/12)*$C$1</f>
        <v>375</v>
      </c>
      <c r="L385" s="33">
        <f t="shared" si="68"/>
        <v>150418.55056900895</v>
      </c>
      <c r="M385" s="8">
        <v>1</v>
      </c>
    </row>
    <row r="386" spans="1:13" x14ac:dyDescent="0.25">
      <c r="A386" s="8">
        <f t="shared" si="71"/>
        <v>11</v>
      </c>
      <c r="B386" s="8">
        <f t="shared" si="71"/>
        <v>131</v>
      </c>
      <c r="C386" s="53">
        <f t="shared" si="71"/>
        <v>46721</v>
      </c>
      <c r="D386" s="54"/>
      <c r="E386" s="32">
        <f t="shared" si="63"/>
        <v>150418.55056900895</v>
      </c>
      <c r="F386" s="32">
        <f t="shared" si="64"/>
        <v>805.58950023346461</v>
      </c>
      <c r="G386" s="32">
        <f t="shared" si="65"/>
        <v>874.03034790068978</v>
      </c>
      <c r="H386" s="32">
        <f t="shared" si="69"/>
        <v>2535.9592099549832</v>
      </c>
      <c r="I386" s="32">
        <f t="shared" si="66"/>
        <v>1679.6198481341544</v>
      </c>
      <c r="J386" s="32">
        <f t="shared" si="67"/>
        <v>481.33936182082857</v>
      </c>
      <c r="K386" s="32">
        <f>($D$271/12)*$C$1</f>
        <v>375</v>
      </c>
      <c r="L386" s="33">
        <f t="shared" si="68"/>
        <v>149612.96106877548</v>
      </c>
      <c r="M386" s="8">
        <v>1</v>
      </c>
    </row>
    <row r="387" spans="1:13" x14ac:dyDescent="0.25">
      <c r="A387" s="8">
        <f t="shared" si="71"/>
        <v>12</v>
      </c>
      <c r="B387" s="8">
        <f t="shared" si="71"/>
        <v>132</v>
      </c>
      <c r="C387" s="53">
        <f t="shared" si="71"/>
        <v>46751</v>
      </c>
      <c r="D387" s="54"/>
      <c r="E387" s="32">
        <f t="shared" si="63"/>
        <v>149612.96106877548</v>
      </c>
      <c r="F387" s="32">
        <f t="shared" si="64"/>
        <v>812.84838953239637</v>
      </c>
      <c r="G387" s="32">
        <f t="shared" si="65"/>
        <v>869.34934500250552</v>
      </c>
      <c r="H387" s="32">
        <f t="shared" si="69"/>
        <v>2535.9592099549832</v>
      </c>
      <c r="I387" s="32">
        <f t="shared" si="66"/>
        <v>1682.1977345349019</v>
      </c>
      <c r="J387" s="32">
        <f t="shared" si="67"/>
        <v>478.76147542008147</v>
      </c>
      <c r="K387" s="32">
        <f>($D$271/12)*$C$1</f>
        <v>375</v>
      </c>
      <c r="L387" s="33">
        <f t="shared" si="68"/>
        <v>148800.11267924309</v>
      </c>
      <c r="M387" s="8">
        <v>1</v>
      </c>
    </row>
    <row r="388" spans="1:13" x14ac:dyDescent="0.25">
      <c r="A388" s="8">
        <f t="shared" si="71"/>
        <v>1</v>
      </c>
      <c r="B388" s="8">
        <f t="shared" si="71"/>
        <v>133</v>
      </c>
      <c r="C388" s="53">
        <f t="shared" si="71"/>
        <v>46782</v>
      </c>
      <c r="D388" s="54"/>
      <c r="E388" s="32">
        <f t="shared" si="63"/>
        <v>148800.11267924309</v>
      </c>
      <c r="F388" s="32">
        <f t="shared" si="64"/>
        <v>820.17268618065225</v>
      </c>
      <c r="G388" s="32">
        <f t="shared" si="65"/>
        <v>864.62616320075324</v>
      </c>
      <c r="H388" s="32">
        <f t="shared" si="69"/>
        <v>2535.9592099549832</v>
      </c>
      <c r="I388" s="32">
        <f t="shared" si="66"/>
        <v>1684.7988493814055</v>
      </c>
      <c r="J388" s="32">
        <f t="shared" si="67"/>
        <v>476.16036057357786</v>
      </c>
      <c r="K388" s="32">
        <f>($D$271/12)*$C$1</f>
        <v>375</v>
      </c>
      <c r="L388" s="33">
        <f t="shared" si="68"/>
        <v>147979.93999306243</v>
      </c>
      <c r="M388" s="8">
        <v>1</v>
      </c>
    </row>
    <row r="389" spans="1:13" x14ac:dyDescent="0.25">
      <c r="A389" s="8">
        <f t="shared" si="71"/>
        <v>2</v>
      </c>
      <c r="B389" s="8">
        <f t="shared" si="71"/>
        <v>134</v>
      </c>
      <c r="C389" s="53">
        <f t="shared" si="71"/>
        <v>46812</v>
      </c>
      <c r="D389" s="54"/>
      <c r="E389" s="32">
        <f t="shared" si="63"/>
        <v>147979.93999306243</v>
      </c>
      <c r="F389" s="32">
        <f t="shared" si="64"/>
        <v>827.56297954131173</v>
      </c>
      <c r="G389" s="32">
        <f t="shared" si="65"/>
        <v>859.86042243587167</v>
      </c>
      <c r="H389" s="32">
        <f t="shared" si="69"/>
        <v>2535.9592099549832</v>
      </c>
      <c r="I389" s="32">
        <f t="shared" si="66"/>
        <v>1687.4234019771834</v>
      </c>
      <c r="J389" s="32">
        <f t="shared" si="67"/>
        <v>473.53580797779978</v>
      </c>
      <c r="K389" s="32">
        <f>($D$271/12)*$C$1</f>
        <v>375</v>
      </c>
      <c r="L389" s="33">
        <f t="shared" si="68"/>
        <v>147152.37701352112</v>
      </c>
      <c r="M389" s="8">
        <v>1</v>
      </c>
    </row>
    <row r="390" spans="1:13" x14ac:dyDescent="0.25">
      <c r="A390" s="8">
        <f t="shared" si="71"/>
        <v>3</v>
      </c>
      <c r="B390" s="8">
        <f t="shared" si="71"/>
        <v>135</v>
      </c>
      <c r="C390" s="53">
        <f t="shared" si="71"/>
        <v>46842</v>
      </c>
      <c r="D390" s="54"/>
      <c r="E390" s="32">
        <f t="shared" si="63"/>
        <v>147152.37701352112</v>
      </c>
      <c r="F390" s="32">
        <f t="shared" si="64"/>
        <v>835.01986428800126</v>
      </c>
      <c r="G390" s="32">
        <f t="shared" si="65"/>
        <v>855.05173922371443</v>
      </c>
      <c r="H390" s="32">
        <f t="shared" si="69"/>
        <v>2535.9592099549832</v>
      </c>
      <c r="I390" s="32">
        <f t="shared" si="66"/>
        <v>1690.0716035117157</v>
      </c>
      <c r="J390" s="32">
        <f t="shared" si="67"/>
        <v>470.88760644326754</v>
      </c>
      <c r="K390" s="32">
        <f>($D$271/12)*$C$1</f>
        <v>375</v>
      </c>
      <c r="L390" s="33">
        <f t="shared" si="68"/>
        <v>146317.35714923311</v>
      </c>
      <c r="M390" s="8">
        <v>1</v>
      </c>
    </row>
    <row r="391" spans="1:13" x14ac:dyDescent="0.25">
      <c r="A391" s="8">
        <f t="shared" si="71"/>
        <v>4</v>
      </c>
      <c r="B391" s="8">
        <f t="shared" si="71"/>
        <v>136</v>
      </c>
      <c r="C391" s="53">
        <f t="shared" si="71"/>
        <v>46873</v>
      </c>
      <c r="D391" s="54"/>
      <c r="E391" s="32">
        <f t="shared" si="63"/>
        <v>146317.35714923311</v>
      </c>
      <c r="F391" s="32">
        <f t="shared" si="64"/>
        <v>842.54394045274614</v>
      </c>
      <c r="G391" s="32">
        <f t="shared" si="65"/>
        <v>850.19972662469115</v>
      </c>
      <c r="H391" s="32">
        <f t="shared" si="69"/>
        <v>2535.9592099549832</v>
      </c>
      <c r="I391" s="32">
        <f t="shared" si="66"/>
        <v>1692.7436670774373</v>
      </c>
      <c r="J391" s="32">
        <f t="shared" si="67"/>
        <v>468.21554287754589</v>
      </c>
      <c r="K391" s="32">
        <f>($D$271/12)*$C$1</f>
        <v>375</v>
      </c>
      <c r="L391" s="33">
        <f t="shared" si="68"/>
        <v>145474.81320878037</v>
      </c>
      <c r="M391" s="8">
        <v>1</v>
      </c>
    </row>
    <row r="392" spans="1:13" x14ac:dyDescent="0.25">
      <c r="A392" s="8">
        <f t="shared" si="71"/>
        <v>5</v>
      </c>
      <c r="B392" s="8">
        <f t="shared" si="71"/>
        <v>137</v>
      </c>
      <c r="C392" s="53">
        <f t="shared" si="71"/>
        <v>46903</v>
      </c>
      <c r="D392" s="54"/>
      <c r="E392" s="32">
        <f t="shared" si="63"/>
        <v>145474.81320878037</v>
      </c>
      <c r="F392" s="32">
        <f t="shared" si="64"/>
        <v>850.13581347425315</v>
      </c>
      <c r="G392" s="32">
        <f t="shared" si="65"/>
        <v>845.30399421263292</v>
      </c>
      <c r="H392" s="32">
        <f t="shared" si="69"/>
        <v>2535.9592099549832</v>
      </c>
      <c r="I392" s="32">
        <f t="shared" si="66"/>
        <v>1695.4398076868861</v>
      </c>
      <c r="J392" s="32">
        <f t="shared" si="67"/>
        <v>465.51940226809711</v>
      </c>
      <c r="K392" s="32">
        <f>($D$271/12)*$C$1</f>
        <v>375</v>
      </c>
      <c r="L392" s="33">
        <f t="shared" si="68"/>
        <v>144624.67739530612</v>
      </c>
      <c r="M392" s="8">
        <v>1</v>
      </c>
    </row>
    <row r="393" spans="1:13" x14ac:dyDescent="0.25">
      <c r="A393" s="8">
        <f t="shared" si="71"/>
        <v>6</v>
      </c>
      <c r="B393" s="8">
        <f t="shared" si="71"/>
        <v>138</v>
      </c>
      <c r="C393" s="53">
        <f t="shared" si="71"/>
        <v>46934</v>
      </c>
      <c r="D393" s="54"/>
      <c r="E393" s="32">
        <f t="shared" si="63"/>
        <v>144624.67739530612</v>
      </c>
      <c r="F393" s="32">
        <f t="shared" si="64"/>
        <v>857.79609424662931</v>
      </c>
      <c r="G393" s="32">
        <f t="shared" si="65"/>
        <v>840.36414804337437</v>
      </c>
      <c r="H393" s="32">
        <f t="shared" si="69"/>
        <v>2535.9592099549832</v>
      </c>
      <c r="I393" s="32">
        <f t="shared" si="66"/>
        <v>1698.1602422900037</v>
      </c>
      <c r="J393" s="32">
        <f t="shared" si="67"/>
        <v>462.79896766497956</v>
      </c>
      <c r="K393" s="32">
        <f>($D$271/12)*$C$1</f>
        <v>375</v>
      </c>
      <c r="L393" s="33">
        <f t="shared" si="68"/>
        <v>143766.8813010595</v>
      </c>
      <c r="M393" s="8">
        <v>1</v>
      </c>
    </row>
    <row r="394" spans="1:13" x14ac:dyDescent="0.25">
      <c r="A394" s="8">
        <f t="shared" si="71"/>
        <v>7</v>
      </c>
      <c r="B394" s="8">
        <f t="shared" si="71"/>
        <v>139</v>
      </c>
      <c r="C394" s="53">
        <f t="shared" si="71"/>
        <v>46964</v>
      </c>
      <c r="D394" s="54"/>
      <c r="E394" s="32">
        <f t="shared" si="63"/>
        <v>143766.8813010595</v>
      </c>
      <c r="F394" s="32">
        <f t="shared" si="64"/>
        <v>865.52539916853721</v>
      </c>
      <c r="G394" s="32">
        <f t="shared" si="65"/>
        <v>835.37979062305567</v>
      </c>
      <c r="H394" s="32">
        <f t="shared" si="69"/>
        <v>2535.9592099549832</v>
      </c>
      <c r="I394" s="32">
        <f t="shared" si="66"/>
        <v>1700.9051897915929</v>
      </c>
      <c r="J394" s="32">
        <f t="shared" si="67"/>
        <v>460.05402016339036</v>
      </c>
      <c r="K394" s="32">
        <f>($D$271/12)*$C$1</f>
        <v>375</v>
      </c>
      <c r="L394" s="33">
        <f t="shared" si="68"/>
        <v>142901.35590189096</v>
      </c>
      <c r="M394" s="8">
        <v>1</v>
      </c>
    </row>
    <row r="395" spans="1:13" x14ac:dyDescent="0.25">
      <c r="A395" s="8">
        <f t="shared" si="71"/>
        <v>8</v>
      </c>
      <c r="B395" s="8">
        <f t="shared" si="71"/>
        <v>140</v>
      </c>
      <c r="C395" s="53">
        <f t="shared" si="71"/>
        <v>46995</v>
      </c>
      <c r="D395" s="54"/>
      <c r="E395" s="32">
        <f t="shared" si="63"/>
        <v>142901.35590189096</v>
      </c>
      <c r="F395" s="32">
        <f t="shared" si="64"/>
        <v>873.32435019279569</v>
      </c>
      <c r="G395" s="32">
        <f t="shared" si="65"/>
        <v>830.35052087613644</v>
      </c>
      <c r="H395" s="32">
        <f t="shared" si="69"/>
        <v>2535.9592099549832</v>
      </c>
      <c r="I395" s="32">
        <f t="shared" si="66"/>
        <v>1703.6748710689321</v>
      </c>
      <c r="J395" s="32">
        <f t="shared" si="67"/>
        <v>457.28433888605105</v>
      </c>
      <c r="K395" s="32">
        <f>($D$271/12)*$C$1</f>
        <v>375</v>
      </c>
      <c r="L395" s="33">
        <f t="shared" si="68"/>
        <v>142028.03155169816</v>
      </c>
      <c r="M395" s="8">
        <v>1</v>
      </c>
    </row>
    <row r="396" spans="1:13" x14ac:dyDescent="0.25">
      <c r="A396" s="8">
        <f t="shared" ref="A396:C415" si="72">A165</f>
        <v>9</v>
      </c>
      <c r="B396" s="8">
        <f t="shared" si="72"/>
        <v>141</v>
      </c>
      <c r="C396" s="53">
        <f t="shared" si="72"/>
        <v>47026</v>
      </c>
      <c r="D396" s="54"/>
      <c r="E396" s="32">
        <f t="shared" si="63"/>
        <v>142028.03155169816</v>
      </c>
      <c r="F396" s="32">
        <f t="shared" si="64"/>
        <v>881.19357487642594</v>
      </c>
      <c r="G396" s="32">
        <f t="shared" si="65"/>
        <v>825.27593411312307</v>
      </c>
      <c r="H396" s="32">
        <f t="shared" si="69"/>
        <v>2535.9592099549832</v>
      </c>
      <c r="I396" s="32">
        <f t="shared" si="66"/>
        <v>1706.469508989549</v>
      </c>
      <c r="J396" s="32">
        <f t="shared" si="67"/>
        <v>454.48970096543411</v>
      </c>
      <c r="K396" s="32">
        <f>($D$271/12)*$C$1</f>
        <v>375</v>
      </c>
      <c r="L396" s="33">
        <f t="shared" si="68"/>
        <v>141146.83797682173</v>
      </c>
      <c r="M396" s="8">
        <v>1</v>
      </c>
    </row>
    <row r="397" spans="1:13" x14ac:dyDescent="0.25">
      <c r="A397" s="8">
        <f t="shared" si="72"/>
        <v>10</v>
      </c>
      <c r="B397" s="8">
        <f t="shared" si="72"/>
        <v>142</v>
      </c>
      <c r="C397" s="53">
        <f t="shared" si="72"/>
        <v>47056</v>
      </c>
      <c r="D397" s="54"/>
      <c r="E397" s="32">
        <f t="shared" si="63"/>
        <v>141146.83797682173</v>
      </c>
      <c r="F397" s="32">
        <f t="shared" si="64"/>
        <v>889.13370643114934</v>
      </c>
      <c r="G397" s="32">
        <f t="shared" si="65"/>
        <v>820.15562199800422</v>
      </c>
      <c r="H397" s="32">
        <f t="shared" si="69"/>
        <v>2535.9592099549832</v>
      </c>
      <c r="I397" s="32">
        <f t="shared" si="66"/>
        <v>1709.2893284291536</v>
      </c>
      <c r="J397" s="32">
        <f t="shared" si="67"/>
        <v>451.66988152582951</v>
      </c>
      <c r="K397" s="32">
        <f>($D$271/12)*$C$1</f>
        <v>375</v>
      </c>
      <c r="L397" s="33">
        <f t="shared" si="68"/>
        <v>140257.70427039059</v>
      </c>
      <c r="M397" s="8">
        <v>1</v>
      </c>
    </row>
    <row r="398" spans="1:13" x14ac:dyDescent="0.25">
      <c r="A398" s="8">
        <f t="shared" si="72"/>
        <v>11</v>
      </c>
      <c r="B398" s="8">
        <f t="shared" si="72"/>
        <v>143</v>
      </c>
      <c r="C398" s="53">
        <f t="shared" si="72"/>
        <v>47087</v>
      </c>
      <c r="D398" s="54"/>
      <c r="E398" s="32">
        <f t="shared" si="63"/>
        <v>140257.70427039059</v>
      </c>
      <c r="F398" s="32">
        <f t="shared" si="64"/>
        <v>897.14538377433917</v>
      </c>
      <c r="G398" s="32">
        <f t="shared" si="65"/>
        <v>814.98917251539399</v>
      </c>
      <c r="H398" s="32">
        <f t="shared" si="69"/>
        <v>2535.9592099549832</v>
      </c>
      <c r="I398" s="32">
        <f t="shared" si="66"/>
        <v>1712.1345562897332</v>
      </c>
      <c r="J398" s="32">
        <f t="shared" si="67"/>
        <v>448.82465366524985</v>
      </c>
      <c r="K398" s="32">
        <f>($D$271/12)*$C$1</f>
        <v>375</v>
      </c>
      <c r="L398" s="33">
        <f t="shared" si="68"/>
        <v>139360.55888661626</v>
      </c>
      <c r="M398" s="8">
        <v>1</v>
      </c>
    </row>
    <row r="399" spans="1:13" x14ac:dyDescent="0.25">
      <c r="A399" s="8">
        <f t="shared" si="72"/>
        <v>12</v>
      </c>
      <c r="B399" s="8">
        <f t="shared" si="72"/>
        <v>144</v>
      </c>
      <c r="C399" s="53">
        <f t="shared" si="72"/>
        <v>47117</v>
      </c>
      <c r="D399" s="54"/>
      <c r="E399" s="32">
        <f t="shared" si="63"/>
        <v>139360.55888661626</v>
      </c>
      <c r="F399" s="32">
        <f t="shared" si="64"/>
        <v>905.22925158043381</v>
      </c>
      <c r="G399" s="32">
        <f t="shared" si="65"/>
        <v>809.77616993737729</v>
      </c>
      <c r="H399" s="32">
        <f t="shared" si="69"/>
        <v>2535.9592099549832</v>
      </c>
      <c r="I399" s="32">
        <f t="shared" si="66"/>
        <v>1715.0054215178111</v>
      </c>
      <c r="J399" s="32">
        <f t="shared" si="67"/>
        <v>445.95378843717197</v>
      </c>
      <c r="K399" s="32">
        <f>($D$271/12)*$C$1</f>
        <v>375</v>
      </c>
      <c r="L399" s="33">
        <f t="shared" si="68"/>
        <v>138455.32963503583</v>
      </c>
      <c r="M399" s="8">
        <v>1</v>
      </c>
    </row>
    <row r="400" spans="1:13" x14ac:dyDescent="0.25">
      <c r="A400" s="8">
        <f t="shared" si="72"/>
        <v>1</v>
      </c>
      <c r="B400" s="8">
        <f t="shared" si="72"/>
        <v>145</v>
      </c>
      <c r="C400" s="53">
        <f t="shared" si="72"/>
        <v>47148</v>
      </c>
      <c r="D400" s="54"/>
      <c r="E400" s="32">
        <f t="shared" si="63"/>
        <v>138455.32963503583</v>
      </c>
      <c r="F400" s="32">
        <f t="shared" si="64"/>
        <v>913.38596033280999</v>
      </c>
      <c r="G400" s="32">
        <f t="shared" si="65"/>
        <v>804.51619479005842</v>
      </c>
      <c r="H400" s="32">
        <f t="shared" si="69"/>
        <v>2535.9592099549832</v>
      </c>
      <c r="I400" s="32">
        <f t="shared" si="66"/>
        <v>1717.9021551228684</v>
      </c>
      <c r="J400" s="32">
        <f t="shared" si="67"/>
        <v>443.0570548321146</v>
      </c>
      <c r="K400" s="32">
        <f>($D$271/12)*$C$1</f>
        <v>375</v>
      </c>
      <c r="L400" s="33">
        <f t="shared" si="68"/>
        <v>137541.94367470301</v>
      </c>
      <c r="M400" s="8">
        <v>1</v>
      </c>
    </row>
    <row r="401" spans="1:13" x14ac:dyDescent="0.25">
      <c r="A401" s="8">
        <f t="shared" si="72"/>
        <v>2</v>
      </c>
      <c r="B401" s="8">
        <f t="shared" si="72"/>
        <v>146</v>
      </c>
      <c r="C401" s="53">
        <f t="shared" si="72"/>
        <v>47177</v>
      </c>
      <c r="D401" s="54"/>
      <c r="E401" s="32">
        <f t="shared" si="63"/>
        <v>137541.94367470301</v>
      </c>
      <c r="F401" s="32">
        <f t="shared" si="64"/>
        <v>921.61616637612678</v>
      </c>
      <c r="G401" s="32">
        <f t="shared" si="65"/>
        <v>799.20882381980664</v>
      </c>
      <c r="H401" s="32">
        <f t="shared" si="69"/>
        <v>2535.9592099549832</v>
      </c>
      <c r="I401" s="32">
        <f t="shared" si="66"/>
        <v>1720.8249901959334</v>
      </c>
      <c r="J401" s="32">
        <f t="shared" si="67"/>
        <v>440.13421975904959</v>
      </c>
      <c r="K401" s="32">
        <f>($D$271/12)*$C$1</f>
        <v>375</v>
      </c>
      <c r="L401" s="33">
        <f t="shared" si="68"/>
        <v>136620.32750832688</v>
      </c>
      <c r="M401" s="8">
        <v>1</v>
      </c>
    </row>
    <row r="402" spans="1:13" x14ac:dyDescent="0.25">
      <c r="A402" s="8">
        <f t="shared" si="72"/>
        <v>3</v>
      </c>
      <c r="B402" s="8">
        <f t="shared" si="72"/>
        <v>147</v>
      </c>
      <c r="C402" s="53">
        <f t="shared" si="72"/>
        <v>47207</v>
      </c>
      <c r="D402" s="54"/>
      <c r="E402" s="32">
        <f t="shared" si="63"/>
        <v>136620.32750832688</v>
      </c>
      <c r="F402" s="32">
        <f t="shared" si="64"/>
        <v>929.92053196913776</v>
      </c>
      <c r="G402" s="32">
        <f t="shared" si="65"/>
        <v>793.85362995919922</v>
      </c>
      <c r="H402" s="32">
        <f t="shared" si="69"/>
        <v>2535.9592099549832</v>
      </c>
      <c r="I402" s="32">
        <f t="shared" si="66"/>
        <v>1723.774161928337</v>
      </c>
      <c r="J402" s="32">
        <f t="shared" si="67"/>
        <v>437.18504802664597</v>
      </c>
      <c r="K402" s="32">
        <f>($D$271/12)*$C$1</f>
        <v>375</v>
      </c>
      <c r="L402" s="33">
        <f t="shared" si="68"/>
        <v>135690.40697635774</v>
      </c>
      <c r="M402" s="8">
        <v>1</v>
      </c>
    </row>
    <row r="403" spans="1:13" x14ac:dyDescent="0.25">
      <c r="A403" s="8">
        <f t="shared" si="72"/>
        <v>4</v>
      </c>
      <c r="B403" s="8">
        <f t="shared" si="72"/>
        <v>148</v>
      </c>
      <c r="C403" s="53">
        <f t="shared" si="72"/>
        <v>47238</v>
      </c>
      <c r="D403" s="54"/>
      <c r="E403" s="32">
        <f t="shared" si="63"/>
        <v>135690.40697635774</v>
      </c>
      <c r="F403" s="32">
        <f t="shared" si="64"/>
        <v>938.29972533798286</v>
      </c>
      <c r="G403" s="32">
        <f t="shared" si="65"/>
        <v>788.45018229265565</v>
      </c>
      <c r="H403" s="32">
        <f t="shared" si="69"/>
        <v>2535.9592099549832</v>
      </c>
      <c r="I403" s="32">
        <f t="shared" si="66"/>
        <v>1726.7499076306385</v>
      </c>
      <c r="J403" s="32">
        <f t="shared" si="67"/>
        <v>434.20930232434472</v>
      </c>
      <c r="K403" s="32">
        <f>($D$271/12)*$C$1</f>
        <v>375</v>
      </c>
      <c r="L403" s="33">
        <f t="shared" si="68"/>
        <v>134752.10725101977</v>
      </c>
      <c r="M403" s="8">
        <v>1</v>
      </c>
    </row>
    <row r="404" spans="1:13" x14ac:dyDescent="0.25">
      <c r="A404" s="8">
        <f t="shared" si="72"/>
        <v>5</v>
      </c>
      <c r="B404" s="8">
        <f t="shared" si="72"/>
        <v>149</v>
      </c>
      <c r="C404" s="53">
        <f t="shared" si="72"/>
        <v>47268</v>
      </c>
      <c r="D404" s="54"/>
      <c r="E404" s="32">
        <f t="shared" si="63"/>
        <v>134752.10725101977</v>
      </c>
      <c r="F404" s="32">
        <f t="shared" si="64"/>
        <v>946.75442072995622</v>
      </c>
      <c r="G404" s="32">
        <f t="shared" si="65"/>
        <v>782.9980460217638</v>
      </c>
      <c r="H404" s="32">
        <f t="shared" si="69"/>
        <v>2535.9592099549832</v>
      </c>
      <c r="I404" s="32">
        <f t="shared" si="66"/>
        <v>1729.75246675172</v>
      </c>
      <c r="J404" s="32">
        <f t="shared" si="67"/>
        <v>431.20674320326322</v>
      </c>
      <c r="K404" s="32">
        <f>($D$271/12)*$C$1</f>
        <v>375</v>
      </c>
      <c r="L404" s="33">
        <f t="shared" si="68"/>
        <v>133805.3528302898</v>
      </c>
      <c r="M404" s="8">
        <v>1</v>
      </c>
    </row>
    <row r="405" spans="1:13" x14ac:dyDescent="0.25">
      <c r="A405" s="8">
        <f t="shared" si="72"/>
        <v>6</v>
      </c>
      <c r="B405" s="8">
        <f t="shared" si="72"/>
        <v>150</v>
      </c>
      <c r="C405" s="53">
        <f t="shared" si="72"/>
        <v>47299</v>
      </c>
      <c r="D405" s="54"/>
      <c r="E405" s="32">
        <f t="shared" si="63"/>
        <v>133805.3528302898</v>
      </c>
      <c r="F405" s="32">
        <f t="shared" si="64"/>
        <v>955.28529846776314</v>
      </c>
      <c r="G405" s="32">
        <f t="shared" si="65"/>
        <v>777.4967824302928</v>
      </c>
      <c r="H405" s="32">
        <f t="shared" si="69"/>
        <v>2535.9592099549832</v>
      </c>
      <c r="I405" s="32">
        <f t="shared" si="66"/>
        <v>1732.7820808980559</v>
      </c>
      <c r="J405" s="32">
        <f t="shared" si="67"/>
        <v>428.17712905692736</v>
      </c>
      <c r="K405" s="32">
        <f>($D$271/12)*$C$1</f>
        <v>375</v>
      </c>
      <c r="L405" s="33">
        <f t="shared" si="68"/>
        <v>132850.06753182205</v>
      </c>
      <c r="M405" s="8">
        <v>1</v>
      </c>
    </row>
    <row r="406" spans="1:13" x14ac:dyDescent="0.25">
      <c r="A406" s="8">
        <f t="shared" si="72"/>
        <v>7</v>
      </c>
      <c r="B406" s="8">
        <f t="shared" si="72"/>
        <v>151</v>
      </c>
      <c r="C406" s="53">
        <f t="shared" si="72"/>
        <v>47329</v>
      </c>
      <c r="D406" s="54"/>
      <c r="E406" s="32">
        <f t="shared" ref="E406:E469" si="73">L405</f>
        <v>132850.06753182205</v>
      </c>
      <c r="F406" s="32">
        <f t="shared" ref="F406:F469" si="74">I406-G406</f>
        <v>963.89304500426135</v>
      </c>
      <c r="G406" s="32">
        <f t="shared" ref="G406:G469" si="75">E406*$C$268</f>
        <v>771.94594884889136</v>
      </c>
      <c r="H406" s="32">
        <f t="shared" si="69"/>
        <v>2535.9592099549832</v>
      </c>
      <c r="I406" s="32">
        <f t="shared" ref="I406:I469" si="76">H406-J406-K406</f>
        <v>1735.8389938531527</v>
      </c>
      <c r="J406" s="32">
        <f t="shared" ref="J406:J469" si="77">E406*($D$269/12)</f>
        <v>425.12021610183052</v>
      </c>
      <c r="K406" s="32">
        <f>($D$271/12)*$C$1</f>
        <v>375</v>
      </c>
      <c r="L406" s="33">
        <f t="shared" ref="L406:L469" si="78">E406-F406</f>
        <v>131886.17448681779</v>
      </c>
      <c r="M406" s="8">
        <v>1</v>
      </c>
    </row>
    <row r="407" spans="1:13" x14ac:dyDescent="0.25">
      <c r="A407" s="8">
        <f t="shared" si="72"/>
        <v>8</v>
      </c>
      <c r="B407" s="8">
        <f t="shared" si="72"/>
        <v>152</v>
      </c>
      <c r="C407" s="53">
        <f t="shared" si="72"/>
        <v>47360</v>
      </c>
      <c r="D407" s="54"/>
      <c r="E407" s="32">
        <f t="shared" si="73"/>
        <v>131886.17448681779</v>
      </c>
      <c r="F407" s="32">
        <f t="shared" si="74"/>
        <v>972.57835297769918</v>
      </c>
      <c r="G407" s="32">
        <f t="shared" si="75"/>
        <v>766.34509861946697</v>
      </c>
      <c r="H407" s="32">
        <f t="shared" ref="H407:H470" si="79">($L$276+$K$276)/$M$276</f>
        <v>2535.9592099549832</v>
      </c>
      <c r="I407" s="32">
        <f t="shared" si="76"/>
        <v>1738.9234515971661</v>
      </c>
      <c r="J407" s="32">
        <f t="shared" si="77"/>
        <v>422.03575835781692</v>
      </c>
      <c r="K407" s="32">
        <f>($D$271/12)*$C$1</f>
        <v>375</v>
      </c>
      <c r="L407" s="33">
        <f t="shared" si="78"/>
        <v>130913.5961338401</v>
      </c>
      <c r="M407" s="8">
        <v>1</v>
      </c>
    </row>
    <row r="408" spans="1:13" x14ac:dyDescent="0.25">
      <c r="A408" s="8">
        <f t="shared" si="72"/>
        <v>9</v>
      </c>
      <c r="B408" s="8">
        <f t="shared" si="72"/>
        <v>153</v>
      </c>
      <c r="C408" s="53">
        <f t="shared" si="72"/>
        <v>47391</v>
      </c>
      <c r="D408" s="54"/>
      <c r="E408" s="32">
        <f t="shared" si="73"/>
        <v>130913.5961338401</v>
      </c>
      <c r="F408" s="32">
        <f t="shared" si="74"/>
        <v>981.34192126744972</v>
      </c>
      <c r="G408" s="32">
        <f t="shared" si="75"/>
        <v>760.693781059245</v>
      </c>
      <c r="H408" s="32">
        <f t="shared" si="79"/>
        <v>2535.9592099549832</v>
      </c>
      <c r="I408" s="32">
        <f t="shared" si="76"/>
        <v>1742.0357023266947</v>
      </c>
      <c r="J408" s="32">
        <f t="shared" si="77"/>
        <v>418.92350762828829</v>
      </c>
      <c r="K408" s="32">
        <f>($D$271/12)*$C$1</f>
        <v>375</v>
      </c>
      <c r="L408" s="33">
        <f t="shared" si="78"/>
        <v>129932.25421257265</v>
      </c>
      <c r="M408" s="8">
        <v>1</v>
      </c>
    </row>
    <row r="409" spans="1:13" x14ac:dyDescent="0.25">
      <c r="A409" s="8">
        <f t="shared" si="72"/>
        <v>10</v>
      </c>
      <c r="B409" s="8">
        <f t="shared" si="72"/>
        <v>154</v>
      </c>
      <c r="C409" s="53">
        <f t="shared" si="72"/>
        <v>47421</v>
      </c>
      <c r="D409" s="54"/>
      <c r="E409" s="32">
        <f t="shared" si="73"/>
        <v>129932.25421257265</v>
      </c>
      <c r="F409" s="32">
        <f t="shared" si="74"/>
        <v>990.18445505024692</v>
      </c>
      <c r="G409" s="32">
        <f t="shared" si="75"/>
        <v>754.99154142450379</v>
      </c>
      <c r="H409" s="32">
        <f t="shared" si="79"/>
        <v>2535.9592099549832</v>
      </c>
      <c r="I409" s="32">
        <f t="shared" si="76"/>
        <v>1745.1759964747507</v>
      </c>
      <c r="J409" s="32">
        <f t="shared" si="77"/>
        <v>415.78321348023246</v>
      </c>
      <c r="K409" s="32">
        <f>($D$271/12)*$C$1</f>
        <v>375</v>
      </c>
      <c r="L409" s="33">
        <f t="shared" si="78"/>
        <v>128942.0697575224</v>
      </c>
      <c r="M409" s="8">
        <v>1</v>
      </c>
    </row>
    <row r="410" spans="1:13" x14ac:dyDescent="0.25">
      <c r="A410" s="8">
        <f t="shared" si="72"/>
        <v>11</v>
      </c>
      <c r="B410" s="8">
        <f t="shared" si="72"/>
        <v>155</v>
      </c>
      <c r="C410" s="53">
        <f t="shared" si="72"/>
        <v>47452</v>
      </c>
      <c r="D410" s="54"/>
      <c r="E410" s="32">
        <f t="shared" si="73"/>
        <v>128942.0697575224</v>
      </c>
      <c r="F410" s="32">
        <f t="shared" si="74"/>
        <v>999.10666585692854</v>
      </c>
      <c r="G410" s="32">
        <f t="shared" si="75"/>
        <v>749.23792087398294</v>
      </c>
      <c r="H410" s="32">
        <f t="shared" si="79"/>
        <v>2535.9592099549832</v>
      </c>
      <c r="I410" s="32">
        <f t="shared" si="76"/>
        <v>1748.3445867309115</v>
      </c>
      <c r="J410" s="32">
        <f t="shared" si="77"/>
        <v>412.61462322407164</v>
      </c>
      <c r="K410" s="32">
        <f>($D$271/12)*$C$1</f>
        <v>375</v>
      </c>
      <c r="L410" s="33">
        <f t="shared" si="78"/>
        <v>127942.96309166547</v>
      </c>
      <c r="M410" s="8">
        <v>1</v>
      </c>
    </row>
    <row r="411" spans="1:13" x14ac:dyDescent="0.25">
      <c r="A411" s="8">
        <f t="shared" si="72"/>
        <v>12</v>
      </c>
      <c r="B411" s="8">
        <f t="shared" si="72"/>
        <v>156</v>
      </c>
      <c r="C411" s="53">
        <f t="shared" si="72"/>
        <v>47482</v>
      </c>
      <c r="D411" s="54"/>
      <c r="E411" s="32">
        <f t="shared" si="73"/>
        <v>127942.96309166547</v>
      </c>
      <c r="F411" s="32">
        <f t="shared" si="74"/>
        <v>1008.1092716296928</v>
      </c>
      <c r="G411" s="32">
        <f t="shared" si="75"/>
        <v>743.4324564319611</v>
      </c>
      <c r="H411" s="32">
        <f t="shared" si="79"/>
        <v>2535.9592099549832</v>
      </c>
      <c r="I411" s="32">
        <f t="shared" si="76"/>
        <v>1751.5417280616539</v>
      </c>
      <c r="J411" s="32">
        <f t="shared" si="77"/>
        <v>409.41748189332947</v>
      </c>
      <c r="K411" s="32">
        <f>($D$271/12)*$C$1</f>
        <v>375</v>
      </c>
      <c r="L411" s="33">
        <f t="shared" si="78"/>
        <v>126934.85382003577</v>
      </c>
      <c r="M411" s="8">
        <v>1</v>
      </c>
    </row>
    <row r="412" spans="1:13" x14ac:dyDescent="0.25">
      <c r="A412" s="8">
        <f t="shared" si="72"/>
        <v>1</v>
      </c>
      <c r="B412" s="8">
        <f t="shared" si="72"/>
        <v>157</v>
      </c>
      <c r="C412" s="53">
        <f t="shared" si="72"/>
        <v>47513</v>
      </c>
      <c r="D412" s="54"/>
      <c r="E412" s="32">
        <f t="shared" si="73"/>
        <v>126934.85382003577</v>
      </c>
      <c r="F412" s="32">
        <f t="shared" si="74"/>
        <v>1017.192996779866</v>
      </c>
      <c r="G412" s="32">
        <f t="shared" si="75"/>
        <v>737.57468095100285</v>
      </c>
      <c r="H412" s="32">
        <f t="shared" si="79"/>
        <v>2535.9592099549832</v>
      </c>
      <c r="I412" s="32">
        <f t="shared" si="76"/>
        <v>1754.7676777308689</v>
      </c>
      <c r="J412" s="32">
        <f t="shared" si="77"/>
        <v>406.19153222411444</v>
      </c>
      <c r="K412" s="32">
        <f>($D$271/12)*$C$1</f>
        <v>375</v>
      </c>
      <c r="L412" s="33">
        <f t="shared" si="78"/>
        <v>125917.66082325591</v>
      </c>
      <c r="M412" s="8">
        <v>1</v>
      </c>
    </row>
    <row r="413" spans="1:13" x14ac:dyDescent="0.25">
      <c r="A413" s="8">
        <f t="shared" si="72"/>
        <v>2</v>
      </c>
      <c r="B413" s="8">
        <f t="shared" si="72"/>
        <v>158</v>
      </c>
      <c r="C413" s="53">
        <f t="shared" si="72"/>
        <v>47542</v>
      </c>
      <c r="D413" s="54"/>
      <c r="E413" s="32">
        <f t="shared" si="73"/>
        <v>125917.66082325591</v>
      </c>
      <c r="F413" s="32">
        <f t="shared" si="74"/>
        <v>1026.3585722461962</v>
      </c>
      <c r="G413" s="32">
        <f t="shared" si="75"/>
        <v>731.66412307436804</v>
      </c>
      <c r="H413" s="32">
        <f t="shared" si="79"/>
        <v>2535.9592099549832</v>
      </c>
      <c r="I413" s="32">
        <f t="shared" si="76"/>
        <v>1758.0226953205643</v>
      </c>
      <c r="J413" s="32">
        <f t="shared" si="77"/>
        <v>402.93651463441887</v>
      </c>
      <c r="K413" s="32">
        <f>($D$271/12)*$C$1</f>
        <v>375</v>
      </c>
      <c r="L413" s="33">
        <f t="shared" si="78"/>
        <v>124891.30225100971</v>
      </c>
      <c r="M413" s="8">
        <v>1</v>
      </c>
    </row>
    <row r="414" spans="1:13" x14ac:dyDescent="0.25">
      <c r="A414" s="8">
        <f t="shared" si="72"/>
        <v>3</v>
      </c>
      <c r="B414" s="8">
        <f t="shared" si="72"/>
        <v>159</v>
      </c>
      <c r="C414" s="53">
        <f t="shared" si="72"/>
        <v>47572</v>
      </c>
      <c r="D414" s="54"/>
      <c r="E414" s="32">
        <f t="shared" si="73"/>
        <v>124891.30225100971</v>
      </c>
      <c r="F414" s="32">
        <f t="shared" si="74"/>
        <v>1035.6067355536691</v>
      </c>
      <c r="G414" s="32">
        <f t="shared" si="75"/>
        <v>725.70030719808324</v>
      </c>
      <c r="H414" s="32">
        <f t="shared" si="79"/>
        <v>2535.9592099549832</v>
      </c>
      <c r="I414" s="32">
        <f t="shared" si="76"/>
        <v>1761.3070427517523</v>
      </c>
      <c r="J414" s="32">
        <f t="shared" si="77"/>
        <v>399.65216720323104</v>
      </c>
      <c r="K414" s="32">
        <f>($D$271/12)*$C$1</f>
        <v>375</v>
      </c>
      <c r="L414" s="33">
        <f t="shared" si="78"/>
        <v>123855.69551545604</v>
      </c>
      <c r="M414" s="8">
        <v>1</v>
      </c>
    </row>
    <row r="415" spans="1:13" x14ac:dyDescent="0.25">
      <c r="A415" s="8">
        <f t="shared" si="72"/>
        <v>4</v>
      </c>
      <c r="B415" s="8">
        <f t="shared" si="72"/>
        <v>160</v>
      </c>
      <c r="C415" s="53">
        <f t="shared" si="72"/>
        <v>47603</v>
      </c>
      <c r="D415" s="54"/>
      <c r="E415" s="32">
        <f t="shared" si="73"/>
        <v>123855.69551545604</v>
      </c>
      <c r="F415" s="32">
        <f t="shared" si="74"/>
        <v>1044.9382308728523</v>
      </c>
      <c r="G415" s="32">
        <f t="shared" si="75"/>
        <v>719.6827534326718</v>
      </c>
      <c r="H415" s="32">
        <f t="shared" si="79"/>
        <v>2535.9592099549832</v>
      </c>
      <c r="I415" s="32">
        <f t="shared" si="76"/>
        <v>1764.620984305524</v>
      </c>
      <c r="J415" s="32">
        <f t="shared" si="77"/>
        <v>396.33822564945928</v>
      </c>
      <c r="K415" s="32">
        <f>($D$271/12)*$C$1</f>
        <v>375</v>
      </c>
      <c r="L415" s="33">
        <f t="shared" si="78"/>
        <v>122810.75728458319</v>
      </c>
      <c r="M415" s="8">
        <v>1</v>
      </c>
    </row>
    <row r="416" spans="1:13" x14ac:dyDescent="0.25">
      <c r="A416" s="8">
        <f t="shared" ref="A416:C435" si="80">A185</f>
        <v>5</v>
      </c>
      <c r="B416" s="8">
        <f t="shared" si="80"/>
        <v>161</v>
      </c>
      <c r="C416" s="53">
        <f t="shared" si="80"/>
        <v>47633</v>
      </c>
      <c r="D416" s="54"/>
      <c r="E416" s="32">
        <f t="shared" si="73"/>
        <v>122810.75728458319</v>
      </c>
      <c r="F416" s="32">
        <f t="shared" si="74"/>
        <v>1054.3538090797788</v>
      </c>
      <c r="G416" s="32">
        <f t="shared" si="75"/>
        <v>713.6109775645383</v>
      </c>
      <c r="H416" s="32">
        <f t="shared" si="79"/>
        <v>2535.9592099549832</v>
      </c>
      <c r="I416" s="32">
        <f t="shared" si="76"/>
        <v>1767.964786644317</v>
      </c>
      <c r="J416" s="32">
        <f t="shared" si="77"/>
        <v>392.99442331066615</v>
      </c>
      <c r="K416" s="32">
        <f>($D$271/12)*$C$1</f>
        <v>375</v>
      </c>
      <c r="L416" s="33">
        <f t="shared" si="78"/>
        <v>121756.40347550341</v>
      </c>
      <c r="M416" s="8">
        <v>1</v>
      </c>
    </row>
    <row r="417" spans="1:13" x14ac:dyDescent="0.25">
      <c r="A417" s="8">
        <f t="shared" si="80"/>
        <v>6</v>
      </c>
      <c r="B417" s="8">
        <f t="shared" si="80"/>
        <v>162</v>
      </c>
      <c r="C417" s="53">
        <f t="shared" si="80"/>
        <v>47664</v>
      </c>
      <c r="D417" s="54"/>
      <c r="E417" s="32">
        <f t="shared" si="73"/>
        <v>121756.40347550341</v>
      </c>
      <c r="F417" s="32">
        <f t="shared" si="74"/>
        <v>1063.8542278163668</v>
      </c>
      <c r="G417" s="32">
        <f t="shared" si="75"/>
        <v>707.48449101700555</v>
      </c>
      <c r="H417" s="32">
        <f t="shared" si="79"/>
        <v>2535.9592099549832</v>
      </c>
      <c r="I417" s="32">
        <f t="shared" si="76"/>
        <v>1771.3387188333722</v>
      </c>
      <c r="J417" s="32">
        <f t="shared" si="77"/>
        <v>389.62049112161088</v>
      </c>
      <c r="K417" s="32">
        <f>($D$271/12)*$C$1</f>
        <v>375</v>
      </c>
      <c r="L417" s="33">
        <f t="shared" si="78"/>
        <v>120692.54924768704</v>
      </c>
      <c r="M417" s="8">
        <v>1</v>
      </c>
    </row>
    <row r="418" spans="1:13" x14ac:dyDescent="0.25">
      <c r="A418" s="8">
        <f t="shared" si="80"/>
        <v>7</v>
      </c>
      <c r="B418" s="8">
        <f t="shared" si="80"/>
        <v>163</v>
      </c>
      <c r="C418" s="53">
        <f t="shared" si="80"/>
        <v>47694</v>
      </c>
      <c r="D418" s="54"/>
      <c r="E418" s="32">
        <f t="shared" si="73"/>
        <v>120692.54924768704</v>
      </c>
      <c r="F418" s="32">
        <f t="shared" si="74"/>
        <v>1073.4402515513846</v>
      </c>
      <c r="G418" s="32">
        <f t="shared" si="75"/>
        <v>701.30280081100022</v>
      </c>
      <c r="H418" s="32">
        <f t="shared" si="79"/>
        <v>2535.9592099549832</v>
      </c>
      <c r="I418" s="32">
        <f t="shared" si="76"/>
        <v>1774.7430523623848</v>
      </c>
      <c r="J418" s="32">
        <f t="shared" si="77"/>
        <v>386.21615759259851</v>
      </c>
      <c r="K418" s="32">
        <f>($D$271/12)*$C$1</f>
        <v>375</v>
      </c>
      <c r="L418" s="33">
        <f t="shared" si="78"/>
        <v>119619.10899613566</v>
      </c>
      <c r="M418" s="8">
        <v>1</v>
      </c>
    </row>
    <row r="419" spans="1:13" x14ac:dyDescent="0.25">
      <c r="A419" s="8">
        <f t="shared" si="80"/>
        <v>8</v>
      </c>
      <c r="B419" s="8">
        <f t="shared" si="80"/>
        <v>164</v>
      </c>
      <c r="C419" s="53">
        <f t="shared" si="80"/>
        <v>47725</v>
      </c>
      <c r="D419" s="54"/>
      <c r="E419" s="32">
        <f t="shared" si="73"/>
        <v>119619.10899613566</v>
      </c>
      <c r="F419" s="32">
        <f t="shared" si="74"/>
        <v>1083.1126516419642</v>
      </c>
      <c r="G419" s="32">
        <f t="shared" si="75"/>
        <v>695.06540952538467</v>
      </c>
      <c r="H419" s="32">
        <f t="shared" si="79"/>
        <v>2535.9592099549832</v>
      </c>
      <c r="I419" s="32">
        <f t="shared" si="76"/>
        <v>1778.1780611673489</v>
      </c>
      <c r="J419" s="32">
        <f t="shared" si="77"/>
        <v>382.78114878763409</v>
      </c>
      <c r="K419" s="32">
        <f>($D$271/12)*$C$1</f>
        <v>375</v>
      </c>
      <c r="L419" s="33">
        <f t="shared" si="78"/>
        <v>118535.9963444937</v>
      </c>
      <c r="M419" s="8">
        <v>1</v>
      </c>
    </row>
    <row r="420" spans="1:13" x14ac:dyDescent="0.25">
      <c r="A420" s="8">
        <f t="shared" si="80"/>
        <v>9</v>
      </c>
      <c r="B420" s="8">
        <f t="shared" si="80"/>
        <v>165</v>
      </c>
      <c r="C420" s="53">
        <f t="shared" si="80"/>
        <v>47756</v>
      </c>
      <c r="D420" s="54"/>
      <c r="E420" s="32">
        <f t="shared" si="73"/>
        <v>118535.9963444937</v>
      </c>
      <c r="F420" s="32">
        <f t="shared" si="74"/>
        <v>1092.8722063956727</v>
      </c>
      <c r="G420" s="32">
        <f t="shared" si="75"/>
        <v>688.77181525693072</v>
      </c>
      <c r="H420" s="32">
        <f t="shared" si="79"/>
        <v>2535.9592099549832</v>
      </c>
      <c r="I420" s="32">
        <f t="shared" si="76"/>
        <v>1781.6440216526034</v>
      </c>
      <c r="J420" s="32">
        <f t="shared" si="77"/>
        <v>379.3151883023798</v>
      </c>
      <c r="K420" s="32">
        <f>($D$271/12)*$C$1</f>
        <v>375</v>
      </c>
      <c r="L420" s="33">
        <f t="shared" si="78"/>
        <v>117443.12413809804</v>
      </c>
      <c r="M420" s="8">
        <v>1</v>
      </c>
    </row>
    <row r="421" spans="1:13" x14ac:dyDescent="0.25">
      <c r="A421" s="8">
        <f t="shared" si="80"/>
        <v>10</v>
      </c>
      <c r="B421" s="8">
        <f t="shared" si="80"/>
        <v>166</v>
      </c>
      <c r="C421" s="53">
        <f t="shared" si="80"/>
        <v>47786</v>
      </c>
      <c r="D421" s="54"/>
      <c r="E421" s="32">
        <f t="shared" si="73"/>
        <v>117443.12413809804</v>
      </c>
      <c r="F421" s="32">
        <f t="shared" si="74"/>
        <v>1102.7197011331359</v>
      </c>
      <c r="G421" s="32">
        <f t="shared" si="75"/>
        <v>682.42151157993328</v>
      </c>
      <c r="H421" s="32">
        <f t="shared" si="79"/>
        <v>2535.9592099549832</v>
      </c>
      <c r="I421" s="32">
        <f t="shared" si="76"/>
        <v>1785.1412127130693</v>
      </c>
      <c r="J421" s="32">
        <f t="shared" si="77"/>
        <v>375.8179972419137</v>
      </c>
      <c r="K421" s="32">
        <f>($D$271/12)*$C$1</f>
        <v>375</v>
      </c>
      <c r="L421" s="33">
        <f t="shared" si="78"/>
        <v>116340.40443696491</v>
      </c>
      <c r="M421" s="8">
        <v>1</v>
      </c>
    </row>
    <row r="422" spans="1:13" x14ac:dyDescent="0.25">
      <c r="A422" s="8">
        <f t="shared" si="80"/>
        <v>11</v>
      </c>
      <c r="B422" s="8">
        <f t="shared" si="80"/>
        <v>167</v>
      </c>
      <c r="C422" s="53">
        <f t="shared" si="80"/>
        <v>47817</v>
      </c>
      <c r="D422" s="54"/>
      <c r="E422" s="32">
        <f t="shared" si="73"/>
        <v>116340.40443696491</v>
      </c>
      <c r="F422" s="32">
        <f t="shared" si="74"/>
        <v>1112.6559282512358</v>
      </c>
      <c r="G422" s="32">
        <f t="shared" si="75"/>
        <v>676.0139875054598</v>
      </c>
      <c r="H422" s="32">
        <f t="shared" si="79"/>
        <v>2535.9592099549832</v>
      </c>
      <c r="I422" s="32">
        <f t="shared" si="76"/>
        <v>1788.6699157566954</v>
      </c>
      <c r="J422" s="32">
        <f t="shared" si="77"/>
        <v>372.28929419828768</v>
      </c>
      <c r="K422" s="32">
        <f>($D$271/12)*$C$1</f>
        <v>375</v>
      </c>
      <c r="L422" s="33">
        <f t="shared" si="78"/>
        <v>115227.74850871367</v>
      </c>
      <c r="M422" s="8">
        <v>1</v>
      </c>
    </row>
    <row r="423" spans="1:13" x14ac:dyDescent="0.25">
      <c r="A423" s="8">
        <f t="shared" si="80"/>
        <v>12</v>
      </c>
      <c r="B423" s="8">
        <f t="shared" si="80"/>
        <v>168</v>
      </c>
      <c r="C423" s="53">
        <f t="shared" si="80"/>
        <v>47847</v>
      </c>
      <c r="D423" s="54"/>
      <c r="E423" s="32">
        <f t="shared" si="73"/>
        <v>115227.74850871367</v>
      </c>
      <c r="F423" s="32">
        <f t="shared" si="74"/>
        <v>1122.6816872868667</v>
      </c>
      <c r="G423" s="32">
        <f t="shared" si="75"/>
        <v>669.54872744023248</v>
      </c>
      <c r="H423" s="32">
        <f t="shared" si="79"/>
        <v>2535.9592099549832</v>
      </c>
      <c r="I423" s="32">
        <f t="shared" si="76"/>
        <v>1792.2304147270993</v>
      </c>
      <c r="J423" s="32">
        <f t="shared" si="77"/>
        <v>368.72879522788372</v>
      </c>
      <c r="K423" s="32">
        <f>($D$271/12)*$C$1</f>
        <v>375</v>
      </c>
      <c r="L423" s="33">
        <f t="shared" si="78"/>
        <v>114105.06682142681</v>
      </c>
      <c r="M423" s="8">
        <v>1</v>
      </c>
    </row>
    <row r="424" spans="1:13" x14ac:dyDescent="0.25">
      <c r="A424" s="8">
        <f t="shared" si="80"/>
        <v>1</v>
      </c>
      <c r="B424" s="8">
        <f t="shared" si="80"/>
        <v>169</v>
      </c>
      <c r="C424" s="53">
        <f t="shared" si="80"/>
        <v>47878</v>
      </c>
      <c r="D424" s="54"/>
      <c r="E424" s="32">
        <f t="shared" si="73"/>
        <v>114105.06682142681</v>
      </c>
      <c r="F424" s="32">
        <f t="shared" si="74"/>
        <v>1132.7977849812769</v>
      </c>
      <c r="G424" s="32">
        <f t="shared" si="75"/>
        <v>663.02521114514036</v>
      </c>
      <c r="H424" s="32">
        <f t="shared" si="79"/>
        <v>2535.9592099549832</v>
      </c>
      <c r="I424" s="32">
        <f t="shared" si="76"/>
        <v>1795.8229961264174</v>
      </c>
      <c r="J424" s="32">
        <f t="shared" si="77"/>
        <v>365.13621382856576</v>
      </c>
      <c r="K424" s="32">
        <f>($D$271/12)*$C$1</f>
        <v>375</v>
      </c>
      <c r="L424" s="33">
        <f t="shared" si="78"/>
        <v>112972.26903644553</v>
      </c>
      <c r="M424" s="8">
        <v>1</v>
      </c>
    </row>
    <row r="425" spans="1:13" x14ac:dyDescent="0.25">
      <c r="A425" s="8">
        <f t="shared" si="80"/>
        <v>2</v>
      </c>
      <c r="B425" s="8">
        <f t="shared" si="80"/>
        <v>170</v>
      </c>
      <c r="C425" s="53">
        <f t="shared" si="80"/>
        <v>47907</v>
      </c>
      <c r="D425" s="54"/>
      <c r="E425" s="32">
        <f t="shared" si="73"/>
        <v>112972.26903644553</v>
      </c>
      <c r="F425" s="32">
        <f t="shared" si="74"/>
        <v>1143.0050353449803</v>
      </c>
      <c r="G425" s="32">
        <f t="shared" si="75"/>
        <v>656.44291369337702</v>
      </c>
      <c r="H425" s="32">
        <f t="shared" si="79"/>
        <v>2535.9592099549832</v>
      </c>
      <c r="I425" s="32">
        <f t="shared" si="76"/>
        <v>1799.4479490383574</v>
      </c>
      <c r="J425" s="32">
        <f t="shared" si="77"/>
        <v>361.5112609166257</v>
      </c>
      <c r="K425" s="32">
        <f>($D$271/12)*$C$1</f>
        <v>375</v>
      </c>
      <c r="L425" s="33">
        <f t="shared" si="78"/>
        <v>111829.26400110056</v>
      </c>
      <c r="M425" s="8">
        <v>1</v>
      </c>
    </row>
    <row r="426" spans="1:13" x14ac:dyDescent="0.25">
      <c r="A426" s="8">
        <f t="shared" si="80"/>
        <v>3</v>
      </c>
      <c r="B426" s="8">
        <f t="shared" si="80"/>
        <v>171</v>
      </c>
      <c r="C426" s="53">
        <f t="shared" si="80"/>
        <v>47937</v>
      </c>
      <c r="D426" s="54"/>
      <c r="E426" s="32">
        <f t="shared" si="73"/>
        <v>111829.26400110056</v>
      </c>
      <c r="F426" s="32">
        <f t="shared" si="74"/>
        <v>1153.3042597232597</v>
      </c>
      <c r="G426" s="32">
        <f t="shared" si="75"/>
        <v>649.80130542820189</v>
      </c>
      <c r="H426" s="32">
        <f t="shared" si="79"/>
        <v>2535.9592099549832</v>
      </c>
      <c r="I426" s="32">
        <f t="shared" si="76"/>
        <v>1803.1055651514616</v>
      </c>
      <c r="J426" s="32">
        <f t="shared" si="77"/>
        <v>357.85364480352177</v>
      </c>
      <c r="K426" s="32">
        <f>($D$271/12)*$C$1</f>
        <v>375</v>
      </c>
      <c r="L426" s="33">
        <f t="shared" si="78"/>
        <v>110675.9597413773</v>
      </c>
      <c r="M426" s="8">
        <v>1</v>
      </c>
    </row>
    <row r="427" spans="1:13" x14ac:dyDescent="0.25">
      <c r="A427" s="8">
        <f t="shared" si="80"/>
        <v>4</v>
      </c>
      <c r="B427" s="8">
        <f t="shared" si="80"/>
        <v>172</v>
      </c>
      <c r="C427" s="53">
        <f t="shared" si="80"/>
        <v>47968</v>
      </c>
      <c r="D427" s="54"/>
      <c r="E427" s="32">
        <f t="shared" si="73"/>
        <v>110675.9597413773</v>
      </c>
      <c r="F427" s="32">
        <f t="shared" si="74"/>
        <v>1163.6962868622563</v>
      </c>
      <c r="G427" s="32">
        <f t="shared" si="75"/>
        <v>643.09985192031945</v>
      </c>
      <c r="H427" s="32">
        <f t="shared" si="79"/>
        <v>2535.9592099549832</v>
      </c>
      <c r="I427" s="32">
        <f t="shared" si="76"/>
        <v>1806.7961387825758</v>
      </c>
      <c r="J427" s="32">
        <f t="shared" si="77"/>
        <v>354.16307117240734</v>
      </c>
      <c r="K427" s="32">
        <f>($D$271/12)*$C$1</f>
        <v>375</v>
      </c>
      <c r="L427" s="33">
        <f t="shared" si="78"/>
        <v>109512.26345451505</v>
      </c>
      <c r="M427" s="8">
        <v>1</v>
      </c>
    </row>
    <row r="428" spans="1:13" x14ac:dyDescent="0.25">
      <c r="A428" s="8">
        <f t="shared" si="80"/>
        <v>5</v>
      </c>
      <c r="B428" s="8">
        <f t="shared" si="80"/>
        <v>173</v>
      </c>
      <c r="C428" s="53">
        <f t="shared" si="80"/>
        <v>47998</v>
      </c>
      <c r="D428" s="54"/>
      <c r="E428" s="32">
        <f t="shared" si="73"/>
        <v>109512.26345451505</v>
      </c>
      <c r="F428" s="32">
        <f t="shared" si="74"/>
        <v>1174.1819529756585</v>
      </c>
      <c r="G428" s="32">
        <f t="shared" si="75"/>
        <v>636.33801392487669</v>
      </c>
      <c r="H428" s="32">
        <f t="shared" si="79"/>
        <v>2535.9592099549832</v>
      </c>
      <c r="I428" s="32">
        <f t="shared" si="76"/>
        <v>1810.5199669005351</v>
      </c>
      <c r="J428" s="32">
        <f t="shared" si="77"/>
        <v>350.43924305444813</v>
      </c>
      <c r="K428" s="32">
        <f>($D$271/12)*$C$1</f>
        <v>375</v>
      </c>
      <c r="L428" s="33">
        <f t="shared" si="78"/>
        <v>108338.08150153939</v>
      </c>
      <c r="M428" s="8">
        <v>1</v>
      </c>
    </row>
    <row r="429" spans="1:13" x14ac:dyDescent="0.25">
      <c r="A429" s="8">
        <f t="shared" si="80"/>
        <v>6</v>
      </c>
      <c r="B429" s="8">
        <f t="shared" si="80"/>
        <v>174</v>
      </c>
      <c r="C429" s="53">
        <f t="shared" si="80"/>
        <v>48029</v>
      </c>
      <c r="D429" s="54"/>
      <c r="E429" s="32">
        <f t="shared" si="73"/>
        <v>108338.08150153939</v>
      </c>
      <c r="F429" s="32">
        <f t="shared" si="74"/>
        <v>1184.7621018119862</v>
      </c>
      <c r="G429" s="32">
        <f t="shared" si="75"/>
        <v>629.51524733807071</v>
      </c>
      <c r="H429" s="32">
        <f t="shared" si="79"/>
        <v>2535.9592099549832</v>
      </c>
      <c r="I429" s="32">
        <f t="shared" si="76"/>
        <v>1814.277349150057</v>
      </c>
      <c r="J429" s="32">
        <f t="shared" si="77"/>
        <v>346.68186080492603</v>
      </c>
      <c r="K429" s="32">
        <f>($D$271/12)*$C$1</f>
        <v>375</v>
      </c>
      <c r="L429" s="33">
        <f t="shared" si="78"/>
        <v>107153.31939972741</v>
      </c>
      <c r="M429" s="8">
        <v>1</v>
      </c>
    </row>
    <row r="430" spans="1:13" x14ac:dyDescent="0.25">
      <c r="A430" s="8">
        <f t="shared" si="80"/>
        <v>7</v>
      </c>
      <c r="B430" s="8">
        <f t="shared" si="80"/>
        <v>175</v>
      </c>
      <c r="C430" s="53">
        <f t="shared" si="80"/>
        <v>48059</v>
      </c>
      <c r="D430" s="54"/>
      <c r="E430" s="32">
        <f t="shared" si="73"/>
        <v>107153.31939972741</v>
      </c>
      <c r="F430" s="32">
        <f t="shared" si="74"/>
        <v>1195.4375847224887</v>
      </c>
      <c r="G430" s="32">
        <f t="shared" si="75"/>
        <v>622.63100315336681</v>
      </c>
      <c r="H430" s="32">
        <f t="shared" si="79"/>
        <v>2535.9592099549832</v>
      </c>
      <c r="I430" s="32">
        <f t="shared" si="76"/>
        <v>1818.0685878758554</v>
      </c>
      <c r="J430" s="32">
        <f t="shared" si="77"/>
        <v>342.8906220791277</v>
      </c>
      <c r="K430" s="32">
        <f>($D$271/12)*$C$1</f>
        <v>375</v>
      </c>
      <c r="L430" s="33">
        <f t="shared" si="78"/>
        <v>105957.88181500492</v>
      </c>
      <c r="M430" s="8">
        <v>1</v>
      </c>
    </row>
    <row r="431" spans="1:13" x14ac:dyDescent="0.25">
      <c r="A431" s="8">
        <f t="shared" si="80"/>
        <v>8</v>
      </c>
      <c r="B431" s="8">
        <f t="shared" si="80"/>
        <v>176</v>
      </c>
      <c r="C431" s="53">
        <f t="shared" si="80"/>
        <v>48090</v>
      </c>
      <c r="D431" s="54"/>
      <c r="E431" s="32">
        <f t="shared" si="73"/>
        <v>105957.88181500492</v>
      </c>
      <c r="F431" s="32">
        <f t="shared" si="74"/>
        <v>1206.2092607296454</v>
      </c>
      <c r="G431" s="32">
        <f t="shared" si="75"/>
        <v>615.68472741732194</v>
      </c>
      <c r="H431" s="32">
        <f t="shared" si="79"/>
        <v>2535.9592099549832</v>
      </c>
      <c r="I431" s="32">
        <f t="shared" si="76"/>
        <v>1821.8939881469673</v>
      </c>
      <c r="J431" s="32">
        <f t="shared" si="77"/>
        <v>339.06522180801574</v>
      </c>
      <c r="K431" s="32">
        <f>($D$271/12)*$C$1</f>
        <v>375</v>
      </c>
      <c r="L431" s="33">
        <f t="shared" si="78"/>
        <v>104751.67255427527</v>
      </c>
      <c r="M431" s="8">
        <v>1</v>
      </c>
    </row>
    <row r="432" spans="1:13" x14ac:dyDescent="0.25">
      <c r="A432" s="8">
        <f t="shared" si="80"/>
        <v>9</v>
      </c>
      <c r="B432" s="8">
        <f t="shared" si="80"/>
        <v>177</v>
      </c>
      <c r="C432" s="53">
        <f t="shared" si="80"/>
        <v>48121</v>
      </c>
      <c r="D432" s="54"/>
      <c r="E432" s="32">
        <f t="shared" si="73"/>
        <v>104751.67255427527</v>
      </c>
      <c r="F432" s="32">
        <f t="shared" si="74"/>
        <v>1217.0779965962934</v>
      </c>
      <c r="G432" s="32">
        <f t="shared" si="75"/>
        <v>608.67586118500901</v>
      </c>
      <c r="H432" s="32">
        <f t="shared" si="79"/>
        <v>2535.9592099549832</v>
      </c>
      <c r="I432" s="32">
        <f t="shared" si="76"/>
        <v>1825.7538577813025</v>
      </c>
      <c r="J432" s="32">
        <f t="shared" si="77"/>
        <v>335.20535217368081</v>
      </c>
      <c r="K432" s="32">
        <f>($D$271/12)*$C$1</f>
        <v>375</v>
      </c>
      <c r="L432" s="33">
        <f t="shared" si="78"/>
        <v>103534.59455767898</v>
      </c>
      <c r="M432" s="8">
        <v>1</v>
      </c>
    </row>
    <row r="433" spans="1:13" x14ac:dyDescent="0.25">
      <c r="A433" s="8">
        <f t="shared" si="80"/>
        <v>10</v>
      </c>
      <c r="B433" s="8">
        <f t="shared" si="80"/>
        <v>178</v>
      </c>
      <c r="C433" s="53">
        <f t="shared" si="80"/>
        <v>48151</v>
      </c>
      <c r="D433" s="54"/>
      <c r="E433" s="32">
        <f t="shared" si="73"/>
        <v>103534.59455767898</v>
      </c>
      <c r="F433" s="32">
        <f t="shared" si="74"/>
        <v>1228.0446668953691</v>
      </c>
      <c r="G433" s="32">
        <f t="shared" si="75"/>
        <v>601.60384047504147</v>
      </c>
      <c r="H433" s="32">
        <f t="shared" si="79"/>
        <v>2535.9592099549832</v>
      </c>
      <c r="I433" s="32">
        <f t="shared" si="76"/>
        <v>1829.6485073704107</v>
      </c>
      <c r="J433" s="32">
        <f t="shared" si="77"/>
        <v>331.31070258457271</v>
      </c>
      <c r="K433" s="32">
        <f>($D$271/12)*$C$1</f>
        <v>375</v>
      </c>
      <c r="L433" s="33">
        <f t="shared" si="78"/>
        <v>102306.54989078362</v>
      </c>
      <c r="M433" s="8">
        <v>1</v>
      </c>
    </row>
    <row r="434" spans="1:13" x14ac:dyDescent="0.25">
      <c r="A434" s="8">
        <f t="shared" si="80"/>
        <v>11</v>
      </c>
      <c r="B434" s="8">
        <f t="shared" si="80"/>
        <v>179</v>
      </c>
      <c r="C434" s="53">
        <f t="shared" si="80"/>
        <v>48182</v>
      </c>
      <c r="D434" s="54"/>
      <c r="E434" s="32">
        <f t="shared" si="73"/>
        <v>102306.54989078362</v>
      </c>
      <c r="F434" s="32">
        <f t="shared" si="74"/>
        <v>1239.1101540802852</v>
      </c>
      <c r="G434" s="32">
        <f t="shared" si="75"/>
        <v>594.4680962241905</v>
      </c>
      <c r="H434" s="32">
        <f t="shared" si="79"/>
        <v>2535.9592099549832</v>
      </c>
      <c r="I434" s="32">
        <f t="shared" si="76"/>
        <v>1833.5782503044757</v>
      </c>
      <c r="J434" s="32">
        <f t="shared" si="77"/>
        <v>327.38095965050752</v>
      </c>
      <c r="K434" s="32">
        <f>($D$271/12)*$C$1</f>
        <v>375</v>
      </c>
      <c r="L434" s="33">
        <f t="shared" si="78"/>
        <v>101067.43973670332</v>
      </c>
      <c r="M434" s="8">
        <v>1</v>
      </c>
    </row>
    <row r="435" spans="1:13" x14ac:dyDescent="0.25">
      <c r="A435" s="8">
        <f t="shared" si="80"/>
        <v>12</v>
      </c>
      <c r="B435" s="8">
        <f t="shared" si="80"/>
        <v>180</v>
      </c>
      <c r="C435" s="53">
        <f t="shared" si="80"/>
        <v>48212</v>
      </c>
      <c r="D435" s="54"/>
      <c r="E435" s="32">
        <f t="shared" si="73"/>
        <v>101067.43973670332</v>
      </c>
      <c r="F435" s="32">
        <f t="shared" si="74"/>
        <v>1250.2753485559379</v>
      </c>
      <c r="G435" s="32">
        <f t="shared" si="75"/>
        <v>587.26805424159477</v>
      </c>
      <c r="H435" s="32">
        <f t="shared" si="79"/>
        <v>2535.9592099549832</v>
      </c>
      <c r="I435" s="32">
        <f t="shared" si="76"/>
        <v>1837.5434027975325</v>
      </c>
      <c r="J435" s="32">
        <f t="shared" si="77"/>
        <v>323.41580715745062</v>
      </c>
      <c r="K435" s="32">
        <f>($D$271/12)*$C$1</f>
        <v>375</v>
      </c>
      <c r="L435" s="33">
        <f t="shared" si="78"/>
        <v>99817.164388147386</v>
      </c>
      <c r="M435" s="8">
        <v>1</v>
      </c>
    </row>
    <row r="436" spans="1:13" x14ac:dyDescent="0.25">
      <c r="A436" s="8">
        <f t="shared" ref="A436:C455" si="81">A205</f>
        <v>1</v>
      </c>
      <c r="B436" s="8">
        <f t="shared" si="81"/>
        <v>181</v>
      </c>
      <c r="C436" s="53">
        <f t="shared" si="81"/>
        <v>48243</v>
      </c>
      <c r="D436" s="54"/>
      <c r="E436" s="32">
        <f t="shared" si="73"/>
        <v>99817.164388147386</v>
      </c>
      <c r="F436" s="32">
        <f t="shared" si="74"/>
        <v>1261.5411487503543</v>
      </c>
      <c r="G436" s="32">
        <f t="shared" si="75"/>
        <v>580.00313516255699</v>
      </c>
      <c r="H436" s="32">
        <f t="shared" si="79"/>
        <v>2535.9592099549832</v>
      </c>
      <c r="I436" s="32">
        <f t="shared" si="76"/>
        <v>1841.5442839129114</v>
      </c>
      <c r="J436" s="32">
        <f t="shared" si="77"/>
        <v>319.41492604207161</v>
      </c>
      <c r="K436" s="32">
        <f>($D$271/12)*$C$1</f>
        <v>375</v>
      </c>
      <c r="L436" s="33">
        <f t="shared" si="78"/>
        <v>98555.623239397028</v>
      </c>
      <c r="M436" s="8">
        <v>1</v>
      </c>
    </row>
    <row r="437" spans="1:13" x14ac:dyDescent="0.25">
      <c r="A437" s="8">
        <f t="shared" si="81"/>
        <v>2</v>
      </c>
      <c r="B437" s="8">
        <f t="shared" si="81"/>
        <v>182</v>
      </c>
      <c r="C437" s="53">
        <f t="shared" si="81"/>
        <v>48273</v>
      </c>
      <c r="D437" s="54"/>
      <c r="E437" s="32">
        <f t="shared" si="73"/>
        <v>98555.623239397028</v>
      </c>
      <c r="F437" s="32">
        <f t="shared" si="74"/>
        <v>1272.9084611869882</v>
      </c>
      <c r="G437" s="32">
        <f t="shared" si="75"/>
        <v>572.67275440192429</v>
      </c>
      <c r="H437" s="32">
        <f t="shared" si="79"/>
        <v>2535.9592099549832</v>
      </c>
      <c r="I437" s="32">
        <f t="shared" si="76"/>
        <v>1845.5812155889125</v>
      </c>
      <c r="J437" s="32">
        <f t="shared" si="77"/>
        <v>315.37799436607048</v>
      </c>
      <c r="K437" s="32">
        <f>($D$271/12)*$C$1</f>
        <v>375</v>
      </c>
      <c r="L437" s="33">
        <f t="shared" si="78"/>
        <v>97282.714778210036</v>
      </c>
      <c r="M437" s="8">
        <v>1</v>
      </c>
    </row>
    <row r="438" spans="1:13" x14ac:dyDescent="0.25">
      <c r="A438" s="8">
        <f t="shared" si="81"/>
        <v>3</v>
      </c>
      <c r="B438" s="8">
        <f t="shared" si="81"/>
        <v>183</v>
      </c>
      <c r="C438" s="53">
        <f t="shared" si="81"/>
        <v>48303</v>
      </c>
      <c r="D438" s="54"/>
      <c r="E438" s="32">
        <f t="shared" si="73"/>
        <v>97282.714778210036</v>
      </c>
      <c r="F438" s="32">
        <f t="shared" si="74"/>
        <v>1284.3782005576627</v>
      </c>
      <c r="G438" s="32">
        <f t="shared" si="75"/>
        <v>565.27632210704871</v>
      </c>
      <c r="H438" s="32">
        <f t="shared" si="79"/>
        <v>2535.9592099549832</v>
      </c>
      <c r="I438" s="32">
        <f t="shared" si="76"/>
        <v>1849.6545226647113</v>
      </c>
      <c r="J438" s="32">
        <f t="shared" si="77"/>
        <v>311.30468729027211</v>
      </c>
      <c r="K438" s="32">
        <f>($D$271/12)*$C$1</f>
        <v>375</v>
      </c>
      <c r="L438" s="33">
        <f t="shared" si="78"/>
        <v>95998.336577652371</v>
      </c>
      <c r="M438" s="8">
        <v>1</v>
      </c>
    </row>
    <row r="439" spans="1:13" x14ac:dyDescent="0.25">
      <c r="A439" s="8">
        <f t="shared" si="81"/>
        <v>4</v>
      </c>
      <c r="B439" s="8">
        <f t="shared" si="81"/>
        <v>184</v>
      </c>
      <c r="C439" s="53">
        <f t="shared" si="81"/>
        <v>48334</v>
      </c>
      <c r="D439" s="54"/>
      <c r="E439" s="32">
        <f t="shared" si="73"/>
        <v>95998.336577652371</v>
      </c>
      <c r="F439" s="32">
        <f t="shared" si="74"/>
        <v>1295.9512897961727</v>
      </c>
      <c r="G439" s="32">
        <f t="shared" si="75"/>
        <v>557.81324311032313</v>
      </c>
      <c r="H439" s="32">
        <f t="shared" si="79"/>
        <v>2535.9592099549832</v>
      </c>
      <c r="I439" s="32">
        <f t="shared" si="76"/>
        <v>1853.7645329064958</v>
      </c>
      <c r="J439" s="32">
        <f t="shared" si="77"/>
        <v>307.19467704848756</v>
      </c>
      <c r="K439" s="32">
        <f>($D$271/12)*$C$1</f>
        <v>375</v>
      </c>
      <c r="L439" s="33">
        <f t="shared" si="78"/>
        <v>94702.385287856203</v>
      </c>
      <c r="M439" s="8">
        <v>1</v>
      </c>
    </row>
    <row r="440" spans="1:13" x14ac:dyDescent="0.25">
      <c r="A440" s="8">
        <f t="shared" si="81"/>
        <v>5</v>
      </c>
      <c r="B440" s="8">
        <f t="shared" si="81"/>
        <v>185</v>
      </c>
      <c r="C440" s="53">
        <f t="shared" si="81"/>
        <v>48364</v>
      </c>
      <c r="D440" s="54"/>
      <c r="E440" s="32">
        <f t="shared" si="73"/>
        <v>94702.385287856203</v>
      </c>
      <c r="F440" s="32">
        <f t="shared" si="74"/>
        <v>1307.628660152553</v>
      </c>
      <c r="G440" s="32">
        <f t="shared" si="75"/>
        <v>550.28291688129036</v>
      </c>
      <c r="H440" s="32">
        <f t="shared" si="79"/>
        <v>2535.9592099549832</v>
      </c>
      <c r="I440" s="32">
        <f t="shared" si="76"/>
        <v>1857.9115770338435</v>
      </c>
      <c r="J440" s="32">
        <f t="shared" si="77"/>
        <v>303.04763292113984</v>
      </c>
      <c r="K440" s="32">
        <f>($D$271/12)*$C$1</f>
        <v>375</v>
      </c>
      <c r="L440" s="33">
        <f t="shared" si="78"/>
        <v>93394.756627703653</v>
      </c>
      <c r="M440" s="8">
        <v>1</v>
      </c>
    </row>
    <row r="441" spans="1:13" x14ac:dyDescent="0.25">
      <c r="A441" s="8">
        <f t="shared" si="81"/>
        <v>6</v>
      </c>
      <c r="B441" s="8">
        <f t="shared" si="81"/>
        <v>186</v>
      </c>
      <c r="C441" s="53">
        <f t="shared" si="81"/>
        <v>48395</v>
      </c>
      <c r="D441" s="54"/>
      <c r="E441" s="32">
        <f t="shared" si="73"/>
        <v>93394.756627703653</v>
      </c>
      <c r="F441" s="32">
        <f t="shared" si="74"/>
        <v>1319.411251268011</v>
      </c>
      <c r="G441" s="32">
        <f t="shared" si="75"/>
        <v>542.68473747832036</v>
      </c>
      <c r="H441" s="32">
        <f t="shared" si="79"/>
        <v>2535.9592099549832</v>
      </c>
      <c r="I441" s="32">
        <f t="shared" si="76"/>
        <v>1862.0959887463314</v>
      </c>
      <c r="J441" s="32">
        <f t="shared" si="77"/>
        <v>298.86322120865168</v>
      </c>
      <c r="K441" s="32">
        <f>($D$271/12)*$C$1</f>
        <v>375</v>
      </c>
      <c r="L441" s="33">
        <f t="shared" si="78"/>
        <v>92075.345376435638</v>
      </c>
      <c r="M441" s="8">
        <v>1</v>
      </c>
    </row>
    <row r="442" spans="1:13" x14ac:dyDescent="0.25">
      <c r="A442" s="8">
        <f t="shared" si="81"/>
        <v>7</v>
      </c>
      <c r="B442" s="8">
        <f t="shared" si="81"/>
        <v>187</v>
      </c>
      <c r="C442" s="53">
        <f t="shared" si="81"/>
        <v>48425</v>
      </c>
      <c r="D442" s="54"/>
      <c r="E442" s="32">
        <f t="shared" si="73"/>
        <v>92075.345376435638</v>
      </c>
      <c r="F442" s="32">
        <f t="shared" si="74"/>
        <v>1331.3000112505374</v>
      </c>
      <c r="G442" s="32">
        <f t="shared" si="75"/>
        <v>535.01809349985172</v>
      </c>
      <c r="H442" s="32">
        <f t="shared" si="79"/>
        <v>2535.9592099549832</v>
      </c>
      <c r="I442" s="32">
        <f t="shared" si="76"/>
        <v>1866.318104750389</v>
      </c>
      <c r="J442" s="32">
        <f t="shared" si="77"/>
        <v>294.641105204594</v>
      </c>
      <c r="K442" s="32">
        <f>($D$271/12)*$C$1</f>
        <v>375</v>
      </c>
      <c r="L442" s="33">
        <f t="shared" si="78"/>
        <v>90744.045365185098</v>
      </c>
      <c r="M442" s="8">
        <v>1</v>
      </c>
    </row>
    <row r="443" spans="1:13" x14ac:dyDescent="0.25">
      <c r="A443" s="8">
        <f t="shared" si="81"/>
        <v>8</v>
      </c>
      <c r="B443" s="8">
        <f t="shared" si="81"/>
        <v>188</v>
      </c>
      <c r="C443" s="53">
        <f t="shared" si="81"/>
        <v>48456</v>
      </c>
      <c r="D443" s="54"/>
      <c r="E443" s="32">
        <f t="shared" si="73"/>
        <v>90744.045365185098</v>
      </c>
      <c r="F443" s="32">
        <f t="shared" si="74"/>
        <v>1343.2958967511961</v>
      </c>
      <c r="G443" s="32">
        <f t="shared" si="75"/>
        <v>527.28236803519462</v>
      </c>
      <c r="H443" s="32">
        <f t="shared" si="79"/>
        <v>2535.9592099549832</v>
      </c>
      <c r="I443" s="32">
        <f t="shared" si="76"/>
        <v>1870.5782647863907</v>
      </c>
      <c r="J443" s="32">
        <f t="shared" si="77"/>
        <v>290.38094516859229</v>
      </c>
      <c r="K443" s="32">
        <f>($D$271/12)*$C$1</f>
        <v>375</v>
      </c>
      <c r="L443" s="33">
        <f t="shared" si="78"/>
        <v>89400.749468433904</v>
      </c>
      <c r="M443" s="8">
        <v>1</v>
      </c>
    </row>
    <row r="444" spans="1:13" x14ac:dyDescent="0.25">
      <c r="A444" s="8">
        <f t="shared" si="81"/>
        <v>9</v>
      </c>
      <c r="B444" s="8">
        <f t="shared" si="81"/>
        <v>189</v>
      </c>
      <c r="C444" s="53">
        <f t="shared" si="81"/>
        <v>48487</v>
      </c>
      <c r="D444" s="54"/>
      <c r="E444" s="32">
        <f t="shared" si="73"/>
        <v>89400.749468433904</v>
      </c>
      <c r="F444" s="32">
        <f t="shared" si="74"/>
        <v>1355.3998730411051</v>
      </c>
      <c r="G444" s="32">
        <f t="shared" si="75"/>
        <v>519.47693861488938</v>
      </c>
      <c r="H444" s="32">
        <f t="shared" si="79"/>
        <v>2535.9592099549832</v>
      </c>
      <c r="I444" s="32">
        <f t="shared" si="76"/>
        <v>1874.8768116559945</v>
      </c>
      <c r="J444" s="32">
        <f t="shared" si="77"/>
        <v>286.08239829898849</v>
      </c>
      <c r="K444" s="32">
        <f>($D$271/12)*$C$1</f>
        <v>375</v>
      </c>
      <c r="L444" s="33">
        <f t="shared" si="78"/>
        <v>88045.349595392792</v>
      </c>
      <c r="M444" s="8">
        <v>1</v>
      </c>
    </row>
    <row r="445" spans="1:13" x14ac:dyDescent="0.25">
      <c r="A445" s="8">
        <f t="shared" si="81"/>
        <v>10</v>
      </c>
      <c r="B445" s="8">
        <f t="shared" si="81"/>
        <v>190</v>
      </c>
      <c r="C445" s="53">
        <f t="shared" si="81"/>
        <v>48517</v>
      </c>
      <c r="D445" s="54"/>
      <c r="E445" s="32">
        <f t="shared" si="73"/>
        <v>88045.349595392792</v>
      </c>
      <c r="F445" s="32">
        <f t="shared" si="74"/>
        <v>1367.6129140891076</v>
      </c>
      <c r="G445" s="32">
        <f t="shared" si="75"/>
        <v>511.60117716061865</v>
      </c>
      <c r="H445" s="32">
        <f t="shared" si="79"/>
        <v>2535.9592099549832</v>
      </c>
      <c r="I445" s="32">
        <f t="shared" si="76"/>
        <v>1879.2140912497262</v>
      </c>
      <c r="J445" s="32">
        <f t="shared" si="77"/>
        <v>281.74511870525691</v>
      </c>
      <c r="K445" s="32">
        <f>($D$271/12)*$C$1</f>
        <v>375</v>
      </c>
      <c r="L445" s="33">
        <f t="shared" si="78"/>
        <v>86677.736681303679</v>
      </c>
      <c r="M445" s="8">
        <v>1</v>
      </c>
    </row>
    <row r="446" spans="1:13" x14ac:dyDescent="0.25">
      <c r="A446" s="8">
        <f t="shared" si="81"/>
        <v>11</v>
      </c>
      <c r="B446" s="8">
        <f t="shared" si="81"/>
        <v>191</v>
      </c>
      <c r="C446" s="53">
        <f t="shared" si="81"/>
        <v>48548</v>
      </c>
      <c r="D446" s="54"/>
      <c r="E446" s="32">
        <f t="shared" si="73"/>
        <v>86677.736681303679</v>
      </c>
      <c r="F446" s="32">
        <f t="shared" si="74"/>
        <v>1379.9360026401437</v>
      </c>
      <c r="G446" s="32">
        <f t="shared" si="75"/>
        <v>503.65444993466792</v>
      </c>
      <c r="H446" s="32">
        <f t="shared" si="79"/>
        <v>2535.9592099549832</v>
      </c>
      <c r="I446" s="32">
        <f t="shared" si="76"/>
        <v>1883.5904525748115</v>
      </c>
      <c r="J446" s="32">
        <f t="shared" si="77"/>
        <v>277.36875738017176</v>
      </c>
      <c r="K446" s="32">
        <f>($D$271/12)*$C$1</f>
        <v>375</v>
      </c>
      <c r="L446" s="33">
        <f t="shared" si="78"/>
        <v>85297.800678663538</v>
      </c>
      <c r="M446" s="8">
        <v>1</v>
      </c>
    </row>
    <row r="447" spans="1:13" x14ac:dyDescent="0.25">
      <c r="A447" s="8">
        <f t="shared" si="81"/>
        <v>12</v>
      </c>
      <c r="B447" s="8">
        <f t="shared" si="81"/>
        <v>192</v>
      </c>
      <c r="C447" s="53">
        <f t="shared" si="81"/>
        <v>48578</v>
      </c>
      <c r="D447" s="54"/>
      <c r="E447" s="32">
        <f t="shared" si="73"/>
        <v>85297.800678663538</v>
      </c>
      <c r="F447" s="32">
        <f t="shared" si="74"/>
        <v>1392.3701302943291</v>
      </c>
      <c r="G447" s="32">
        <f t="shared" si="75"/>
        <v>495.63611748893072</v>
      </c>
      <c r="H447" s="32">
        <f t="shared" si="79"/>
        <v>2535.9592099549832</v>
      </c>
      <c r="I447" s="32">
        <f t="shared" si="76"/>
        <v>1888.0062477832598</v>
      </c>
      <c r="J447" s="32">
        <f t="shared" si="77"/>
        <v>272.9529621717233</v>
      </c>
      <c r="K447" s="32">
        <f>($D$271/12)*$C$1</f>
        <v>375</v>
      </c>
      <c r="L447" s="33">
        <f t="shared" si="78"/>
        <v>83905.430548369215</v>
      </c>
      <c r="M447" s="8">
        <v>1</v>
      </c>
    </row>
    <row r="448" spans="1:13" x14ac:dyDescent="0.25">
      <c r="A448" s="8">
        <f t="shared" si="81"/>
        <v>1</v>
      </c>
      <c r="B448" s="8">
        <f t="shared" si="81"/>
        <v>193</v>
      </c>
      <c r="C448" s="53">
        <f t="shared" si="81"/>
        <v>48609</v>
      </c>
      <c r="D448" s="54"/>
      <c r="E448" s="32">
        <f t="shared" si="73"/>
        <v>83905.430548369215</v>
      </c>
      <c r="F448" s="32">
        <f t="shared" si="74"/>
        <v>1404.9162975867478</v>
      </c>
      <c r="G448" s="32">
        <f t="shared" si="75"/>
        <v>487.54553461345387</v>
      </c>
      <c r="H448" s="32">
        <f t="shared" si="79"/>
        <v>2535.9592099549832</v>
      </c>
      <c r="I448" s="32">
        <f t="shared" si="76"/>
        <v>1892.4618322002016</v>
      </c>
      <c r="J448" s="32">
        <f t="shared" si="77"/>
        <v>268.49737775478144</v>
      </c>
      <c r="K448" s="32">
        <f>($D$271/12)*$C$1</f>
        <v>375</v>
      </c>
      <c r="L448" s="33">
        <f t="shared" si="78"/>
        <v>82500.514250782464</v>
      </c>
      <c r="M448" s="8">
        <v>1</v>
      </c>
    </row>
    <row r="449" spans="1:13" x14ac:dyDescent="0.25">
      <c r="A449" s="8">
        <f t="shared" si="81"/>
        <v>2</v>
      </c>
      <c r="B449" s="8">
        <f t="shared" si="81"/>
        <v>194</v>
      </c>
      <c r="C449" s="53">
        <f t="shared" si="81"/>
        <v>48638</v>
      </c>
      <c r="D449" s="54"/>
      <c r="E449" s="32">
        <f t="shared" si="73"/>
        <v>82500.514250782464</v>
      </c>
      <c r="F449" s="32">
        <f t="shared" si="74"/>
        <v>1417.5755140679598</v>
      </c>
      <c r="G449" s="32">
        <f t="shared" si="75"/>
        <v>479.38205028451966</v>
      </c>
      <c r="H449" s="32">
        <f t="shared" si="79"/>
        <v>2535.9592099549832</v>
      </c>
      <c r="I449" s="32">
        <f t="shared" si="76"/>
        <v>1896.9575643524795</v>
      </c>
      <c r="J449" s="32">
        <f t="shared" si="77"/>
        <v>264.00164560250386</v>
      </c>
      <c r="K449" s="32">
        <f>($D$271/12)*$C$1</f>
        <v>375</v>
      </c>
      <c r="L449" s="33">
        <f t="shared" si="78"/>
        <v>81082.93873671451</v>
      </c>
      <c r="M449" s="8">
        <v>1</v>
      </c>
    </row>
    <row r="450" spans="1:13" x14ac:dyDescent="0.25">
      <c r="A450" s="8">
        <f t="shared" si="81"/>
        <v>3</v>
      </c>
      <c r="B450" s="8">
        <f t="shared" si="81"/>
        <v>195</v>
      </c>
      <c r="C450" s="53">
        <f t="shared" si="81"/>
        <v>48668</v>
      </c>
      <c r="D450" s="54"/>
      <c r="E450" s="32">
        <f t="shared" si="73"/>
        <v>81082.93873671451</v>
      </c>
      <c r="F450" s="32">
        <f t="shared" si="74"/>
        <v>1430.348798385236</v>
      </c>
      <c r="G450" s="32">
        <f t="shared" si="75"/>
        <v>471.14500761226043</v>
      </c>
      <c r="H450" s="32">
        <f t="shared" si="79"/>
        <v>2535.9592099549832</v>
      </c>
      <c r="I450" s="32">
        <f t="shared" si="76"/>
        <v>1901.4938059974966</v>
      </c>
      <c r="J450" s="32">
        <f t="shared" si="77"/>
        <v>259.46540395748639</v>
      </c>
      <c r="K450" s="32">
        <f>($D$271/12)*$C$1</f>
        <v>375</v>
      </c>
      <c r="L450" s="33">
        <f t="shared" si="78"/>
        <v>79652.589938329271</v>
      </c>
      <c r="M450" s="8">
        <v>1</v>
      </c>
    </row>
    <row r="451" spans="1:13" x14ac:dyDescent="0.25">
      <c r="A451" s="8">
        <f t="shared" si="81"/>
        <v>4</v>
      </c>
      <c r="B451" s="8">
        <f t="shared" si="81"/>
        <v>196</v>
      </c>
      <c r="C451" s="53">
        <f t="shared" si="81"/>
        <v>48699</v>
      </c>
      <c r="D451" s="54"/>
      <c r="E451" s="32">
        <f t="shared" si="73"/>
        <v>79652.589938329271</v>
      </c>
      <c r="F451" s="32">
        <f t="shared" si="74"/>
        <v>1443.2371783645294</v>
      </c>
      <c r="G451" s="32">
        <f t="shared" si="75"/>
        <v>462.83374378779996</v>
      </c>
      <c r="H451" s="32">
        <f t="shared" si="79"/>
        <v>2535.9592099549832</v>
      </c>
      <c r="I451" s="32">
        <f t="shared" si="76"/>
        <v>1906.0709221523293</v>
      </c>
      <c r="J451" s="32">
        <f t="shared" si="77"/>
        <v>254.88828780265365</v>
      </c>
      <c r="K451" s="32">
        <f>($D$271/12)*$C$1</f>
        <v>375</v>
      </c>
      <c r="L451" s="33">
        <f t="shared" si="78"/>
        <v>78209.352759964735</v>
      </c>
      <c r="M451" s="8">
        <v>1</v>
      </c>
    </row>
    <row r="452" spans="1:13" x14ac:dyDescent="0.25">
      <c r="A452" s="8">
        <f t="shared" si="81"/>
        <v>5</v>
      </c>
      <c r="B452" s="8">
        <f t="shared" si="81"/>
        <v>197</v>
      </c>
      <c r="C452" s="53">
        <f t="shared" si="81"/>
        <v>48729</v>
      </c>
      <c r="D452" s="54"/>
      <c r="E452" s="32">
        <f t="shared" si="73"/>
        <v>78209.352759964735</v>
      </c>
      <c r="F452" s="32">
        <f t="shared" si="74"/>
        <v>1456.2416910931761</v>
      </c>
      <c r="G452" s="32">
        <f t="shared" si="75"/>
        <v>454.44759002991987</v>
      </c>
      <c r="H452" s="32">
        <f t="shared" si="79"/>
        <v>2535.9592099549832</v>
      </c>
      <c r="I452" s="32">
        <f t="shared" si="76"/>
        <v>1910.689281123096</v>
      </c>
      <c r="J452" s="32">
        <f t="shared" si="77"/>
        <v>250.26992883188714</v>
      </c>
      <c r="K452" s="32">
        <f>($D$271/12)*$C$1</f>
        <v>375</v>
      </c>
      <c r="L452" s="33">
        <f t="shared" si="78"/>
        <v>76753.111068871556</v>
      </c>
      <c r="M452" s="8">
        <v>1</v>
      </c>
    </row>
    <row r="453" spans="1:13" x14ac:dyDescent="0.25">
      <c r="A453" s="8">
        <f t="shared" si="81"/>
        <v>6</v>
      </c>
      <c r="B453" s="8">
        <f t="shared" si="81"/>
        <v>198</v>
      </c>
      <c r="C453" s="53">
        <f t="shared" si="81"/>
        <v>48760</v>
      </c>
      <c r="D453" s="54"/>
      <c r="E453" s="32">
        <f t="shared" si="73"/>
        <v>76753.111068871556</v>
      </c>
      <c r="F453" s="32">
        <f t="shared" si="74"/>
        <v>1469.3633830033496</v>
      </c>
      <c r="G453" s="32">
        <f t="shared" si="75"/>
        <v>445.98587153124492</v>
      </c>
      <c r="H453" s="32">
        <f t="shared" si="79"/>
        <v>2535.9592099549832</v>
      </c>
      <c r="I453" s="32">
        <f t="shared" si="76"/>
        <v>1915.3492545345944</v>
      </c>
      <c r="J453" s="32">
        <f t="shared" si="77"/>
        <v>245.60995542038896</v>
      </c>
      <c r="K453" s="32">
        <f>($D$271/12)*$C$1</f>
        <v>375</v>
      </c>
      <c r="L453" s="33">
        <f t="shared" si="78"/>
        <v>75283.747685868206</v>
      </c>
      <c r="M453" s="8">
        <v>1</v>
      </c>
    </row>
    <row r="454" spans="1:13" x14ac:dyDescent="0.25">
      <c r="A454" s="8">
        <f t="shared" si="81"/>
        <v>7</v>
      </c>
      <c r="B454" s="8">
        <f t="shared" si="81"/>
        <v>199</v>
      </c>
      <c r="C454" s="53">
        <f t="shared" si="81"/>
        <v>48790</v>
      </c>
      <c r="D454" s="54"/>
      <c r="E454" s="32">
        <f t="shared" si="73"/>
        <v>75283.747685868206</v>
      </c>
      <c r="F454" s="32">
        <f t="shared" si="74"/>
        <v>1482.6033099562621</v>
      </c>
      <c r="G454" s="32">
        <f t="shared" si="75"/>
        <v>437.44790740394296</v>
      </c>
      <c r="H454" s="32">
        <f t="shared" si="79"/>
        <v>2535.9592099549832</v>
      </c>
      <c r="I454" s="32">
        <f t="shared" si="76"/>
        <v>1920.0512173602051</v>
      </c>
      <c r="J454" s="32">
        <f t="shared" si="77"/>
        <v>240.90799259477825</v>
      </c>
      <c r="K454" s="32">
        <f>($D$271/12)*$C$1</f>
        <v>375</v>
      </c>
      <c r="L454" s="33">
        <f t="shared" si="78"/>
        <v>73801.144375911943</v>
      </c>
      <c r="M454" s="8">
        <v>1</v>
      </c>
    </row>
    <row r="455" spans="1:13" x14ac:dyDescent="0.25">
      <c r="A455" s="8">
        <f t="shared" si="81"/>
        <v>8</v>
      </c>
      <c r="B455" s="8">
        <f t="shared" si="81"/>
        <v>200</v>
      </c>
      <c r="C455" s="53">
        <f t="shared" si="81"/>
        <v>48821</v>
      </c>
      <c r="D455" s="54"/>
      <c r="E455" s="32">
        <f t="shared" si="73"/>
        <v>73801.144375911943</v>
      </c>
      <c r="F455" s="32">
        <f t="shared" si="74"/>
        <v>1495.9625373271288</v>
      </c>
      <c r="G455" s="32">
        <f t="shared" si="75"/>
        <v>428.83301062493643</v>
      </c>
      <c r="H455" s="32">
        <f t="shared" si="79"/>
        <v>2535.9592099549832</v>
      </c>
      <c r="I455" s="32">
        <f t="shared" si="76"/>
        <v>1924.7955479520651</v>
      </c>
      <c r="J455" s="32">
        <f t="shared" si="77"/>
        <v>236.16366200291819</v>
      </c>
      <c r="K455" s="32">
        <f>($D$271/12)*$C$1</f>
        <v>375</v>
      </c>
      <c r="L455" s="33">
        <f t="shared" si="78"/>
        <v>72305.181838584816</v>
      </c>
      <c r="M455" s="8">
        <v>1</v>
      </c>
    </row>
    <row r="456" spans="1:13" x14ac:dyDescent="0.25">
      <c r="A456" s="8">
        <f t="shared" ref="A456:C475" si="82">A225</f>
        <v>9</v>
      </c>
      <c r="B456" s="8">
        <f t="shared" si="82"/>
        <v>201</v>
      </c>
      <c r="C456" s="53">
        <f t="shared" si="82"/>
        <v>48852</v>
      </c>
      <c r="D456" s="54"/>
      <c r="E456" s="32">
        <f t="shared" si="73"/>
        <v>72305.181838584816</v>
      </c>
      <c r="F456" s="32">
        <f t="shared" si="74"/>
        <v>1509.4421400908923</v>
      </c>
      <c r="G456" s="32">
        <f t="shared" si="75"/>
        <v>420.14048798061958</v>
      </c>
      <c r="H456" s="32">
        <f t="shared" si="79"/>
        <v>2535.9592099549832</v>
      </c>
      <c r="I456" s="32">
        <f t="shared" si="76"/>
        <v>1929.5826280715119</v>
      </c>
      <c r="J456" s="32">
        <f t="shared" si="77"/>
        <v>231.3765818834714</v>
      </c>
      <c r="K456" s="32">
        <f>($D$271/12)*$C$1</f>
        <v>375</v>
      </c>
      <c r="L456" s="33">
        <f t="shared" si="78"/>
        <v>70795.739698493926</v>
      </c>
      <c r="M456" s="8">
        <v>1</v>
      </c>
    </row>
    <row r="457" spans="1:13" x14ac:dyDescent="0.25">
      <c r="A457" s="8">
        <f t="shared" si="82"/>
        <v>10</v>
      </c>
      <c r="B457" s="8">
        <f t="shared" si="82"/>
        <v>202</v>
      </c>
      <c r="C457" s="53">
        <f t="shared" si="82"/>
        <v>48882</v>
      </c>
      <c r="D457" s="54"/>
      <c r="E457" s="32">
        <f t="shared" si="73"/>
        <v>70795.739698493926</v>
      </c>
      <c r="F457" s="32">
        <f t="shared" si="74"/>
        <v>1523.0432029087247</v>
      </c>
      <c r="G457" s="32">
        <f t="shared" si="75"/>
        <v>411.36964001107788</v>
      </c>
      <c r="H457" s="32">
        <f t="shared" si="79"/>
        <v>2535.9592099549832</v>
      </c>
      <c r="I457" s="32">
        <f t="shared" si="76"/>
        <v>1934.4128429198026</v>
      </c>
      <c r="J457" s="32">
        <f t="shared" si="77"/>
        <v>226.54636703518054</v>
      </c>
      <c r="K457" s="32">
        <f>($D$271/12)*$C$1</f>
        <v>375</v>
      </c>
      <c r="L457" s="33">
        <f t="shared" si="78"/>
        <v>69272.696495585202</v>
      </c>
      <c r="M457" s="8">
        <v>1</v>
      </c>
    </row>
    <row r="458" spans="1:13" x14ac:dyDescent="0.25">
      <c r="A458" s="8">
        <f t="shared" si="82"/>
        <v>11</v>
      </c>
      <c r="B458" s="8">
        <f t="shared" si="82"/>
        <v>203</v>
      </c>
      <c r="C458" s="53">
        <f t="shared" si="82"/>
        <v>48913</v>
      </c>
      <c r="D458" s="54"/>
      <c r="E458" s="32">
        <f t="shared" si="73"/>
        <v>69272.696495585202</v>
      </c>
      <c r="F458" s="32">
        <f t="shared" si="74"/>
        <v>1536.7668202153059</v>
      </c>
      <c r="G458" s="32">
        <f t="shared" si="75"/>
        <v>402.51976095380445</v>
      </c>
      <c r="H458" s="32">
        <f t="shared" si="79"/>
        <v>2535.9592099549832</v>
      </c>
      <c r="I458" s="32">
        <f t="shared" si="76"/>
        <v>1939.2865811691104</v>
      </c>
      <c r="J458" s="32">
        <f t="shared" si="77"/>
        <v>221.67262878587263</v>
      </c>
      <c r="K458" s="32">
        <f>($D$271/12)*$C$1</f>
        <v>375</v>
      </c>
      <c r="L458" s="33">
        <f t="shared" si="78"/>
        <v>67735.929675369902</v>
      </c>
      <c r="M458" s="8">
        <v>1</v>
      </c>
    </row>
    <row r="459" spans="1:13" x14ac:dyDescent="0.25">
      <c r="A459" s="8">
        <f t="shared" si="82"/>
        <v>12</v>
      </c>
      <c r="B459" s="8">
        <f t="shared" si="82"/>
        <v>204</v>
      </c>
      <c r="C459" s="53">
        <f t="shared" si="82"/>
        <v>48943</v>
      </c>
      <c r="D459" s="54"/>
      <c r="E459" s="32">
        <f t="shared" si="73"/>
        <v>67735.929675369902</v>
      </c>
      <c r="F459" s="32">
        <f t="shared" si="74"/>
        <v>1550.6140963068897</v>
      </c>
      <c r="G459" s="32">
        <f t="shared" si="75"/>
        <v>393.59013868691</v>
      </c>
      <c r="H459" s="32">
        <f t="shared" si="79"/>
        <v>2535.9592099549832</v>
      </c>
      <c r="I459" s="32">
        <f t="shared" si="76"/>
        <v>1944.2042349937997</v>
      </c>
      <c r="J459" s="32">
        <f t="shared" si="77"/>
        <v>216.75497496118368</v>
      </c>
      <c r="K459" s="32">
        <f>($D$271/12)*$C$1</f>
        <v>375</v>
      </c>
      <c r="L459" s="33">
        <f t="shared" si="78"/>
        <v>66185.315579063012</v>
      </c>
      <c r="M459" s="8">
        <v>1</v>
      </c>
    </row>
    <row r="460" spans="1:13" x14ac:dyDescent="0.25">
      <c r="A460" s="8">
        <f t="shared" si="82"/>
        <v>1</v>
      </c>
      <c r="B460" s="8">
        <f t="shared" si="82"/>
        <v>205</v>
      </c>
      <c r="C460" s="53">
        <f t="shared" si="82"/>
        <v>48974</v>
      </c>
      <c r="D460" s="54"/>
      <c r="E460" s="32">
        <f t="shared" si="73"/>
        <v>66185.315579063012</v>
      </c>
      <c r="F460" s="32">
        <f t="shared" si="74"/>
        <v>1564.5861454301617</v>
      </c>
      <c r="G460" s="32">
        <f t="shared" si="75"/>
        <v>384.58005467182005</v>
      </c>
      <c r="H460" s="32">
        <f t="shared" si="79"/>
        <v>2535.9592099549832</v>
      </c>
      <c r="I460" s="32">
        <f t="shared" si="76"/>
        <v>1949.1662001019818</v>
      </c>
      <c r="J460" s="32">
        <f t="shared" si="77"/>
        <v>211.79300985300162</v>
      </c>
      <c r="K460" s="32">
        <f>($D$271/12)*$C$1</f>
        <v>375</v>
      </c>
      <c r="L460" s="33">
        <f t="shared" si="78"/>
        <v>64620.729433632849</v>
      </c>
      <c r="M460" s="8">
        <v>1</v>
      </c>
    </row>
    <row r="461" spans="1:13" x14ac:dyDescent="0.25">
      <c r="A461" s="8">
        <f t="shared" si="82"/>
        <v>2</v>
      </c>
      <c r="B461" s="8">
        <f t="shared" si="82"/>
        <v>206</v>
      </c>
      <c r="C461" s="53">
        <f t="shared" si="82"/>
        <v>49003</v>
      </c>
      <c r="D461" s="54"/>
      <c r="E461" s="32">
        <f t="shared" si="73"/>
        <v>64620.729433632849</v>
      </c>
      <c r="F461" s="32">
        <f t="shared" si="74"/>
        <v>1578.6840918719013</v>
      </c>
      <c r="G461" s="32">
        <f t="shared" si="75"/>
        <v>375.48878389545695</v>
      </c>
      <c r="H461" s="32">
        <f t="shared" si="79"/>
        <v>2535.9592099549832</v>
      </c>
      <c r="I461" s="32">
        <f t="shared" si="76"/>
        <v>1954.1728757673582</v>
      </c>
      <c r="J461" s="32">
        <f t="shared" si="77"/>
        <v>206.7863341876251</v>
      </c>
      <c r="K461" s="32">
        <f>($D$271/12)*$C$1</f>
        <v>375</v>
      </c>
      <c r="L461" s="33">
        <f t="shared" si="78"/>
        <v>63042.045341760946</v>
      </c>
      <c r="M461" s="8">
        <v>1</v>
      </c>
    </row>
    <row r="462" spans="1:13" x14ac:dyDescent="0.25">
      <c r="A462" s="8">
        <f t="shared" si="82"/>
        <v>3</v>
      </c>
      <c r="B462" s="8">
        <f t="shared" si="82"/>
        <v>207</v>
      </c>
      <c r="C462" s="53">
        <f t="shared" si="82"/>
        <v>49033</v>
      </c>
      <c r="D462" s="54"/>
      <c r="E462" s="32">
        <f t="shared" si="73"/>
        <v>63042.045341760946</v>
      </c>
      <c r="F462" s="32">
        <f t="shared" si="74"/>
        <v>1592.909070049448</v>
      </c>
      <c r="G462" s="32">
        <f t="shared" si="75"/>
        <v>366.31559481190004</v>
      </c>
      <c r="H462" s="32">
        <f t="shared" si="79"/>
        <v>2535.9592099549832</v>
      </c>
      <c r="I462" s="32">
        <f t="shared" si="76"/>
        <v>1959.2246648613482</v>
      </c>
      <c r="J462" s="32">
        <f t="shared" si="77"/>
        <v>201.73454509363501</v>
      </c>
      <c r="K462" s="32">
        <f>($D$271/12)*$C$1</f>
        <v>375</v>
      </c>
      <c r="L462" s="33">
        <f t="shared" si="78"/>
        <v>61449.136271711497</v>
      </c>
      <c r="M462" s="8">
        <v>1</v>
      </c>
    </row>
    <row r="463" spans="1:13" x14ac:dyDescent="0.25">
      <c r="A463" s="8">
        <f t="shared" si="82"/>
        <v>4</v>
      </c>
      <c r="B463" s="8">
        <f t="shared" si="82"/>
        <v>208</v>
      </c>
      <c r="C463" s="53">
        <f t="shared" si="82"/>
        <v>49064</v>
      </c>
      <c r="D463" s="54"/>
      <c r="E463" s="32">
        <f t="shared" si="73"/>
        <v>61449.136271711497</v>
      </c>
      <c r="F463" s="32">
        <f t="shared" si="74"/>
        <v>1607.2622246019857</v>
      </c>
      <c r="G463" s="32">
        <f t="shared" si="75"/>
        <v>357.0597492835206</v>
      </c>
      <c r="H463" s="32">
        <f t="shared" si="79"/>
        <v>2535.9592099549832</v>
      </c>
      <c r="I463" s="32">
        <f t="shared" si="76"/>
        <v>1964.3219738855064</v>
      </c>
      <c r="J463" s="32">
        <f t="shared" si="77"/>
        <v>196.63723606947678</v>
      </c>
      <c r="K463" s="32">
        <f>($D$271/12)*$C$1</f>
        <v>375</v>
      </c>
      <c r="L463" s="33">
        <f t="shared" si="78"/>
        <v>59841.874047109508</v>
      </c>
      <c r="M463" s="8">
        <v>1</v>
      </c>
    </row>
    <row r="464" spans="1:13" x14ac:dyDescent="0.25">
      <c r="A464" s="8">
        <f t="shared" si="82"/>
        <v>5</v>
      </c>
      <c r="B464" s="8">
        <f t="shared" si="82"/>
        <v>209</v>
      </c>
      <c r="C464" s="53">
        <f t="shared" si="82"/>
        <v>49094</v>
      </c>
      <c r="D464" s="54"/>
      <c r="E464" s="32">
        <f t="shared" si="73"/>
        <v>59841.874047109508</v>
      </c>
      <c r="F464" s="32">
        <f t="shared" si="74"/>
        <v>1621.7447104826467</v>
      </c>
      <c r="G464" s="32">
        <f t="shared" si="75"/>
        <v>347.72050252158596</v>
      </c>
      <c r="H464" s="32">
        <f t="shared" si="79"/>
        <v>2535.9592099549832</v>
      </c>
      <c r="I464" s="32">
        <f t="shared" si="76"/>
        <v>1969.4652130042327</v>
      </c>
      <c r="J464" s="32">
        <f t="shared" si="77"/>
        <v>191.49399695075041</v>
      </c>
      <c r="K464" s="32">
        <f>($D$271/12)*$C$1</f>
        <v>375</v>
      </c>
      <c r="L464" s="33">
        <f t="shared" si="78"/>
        <v>58220.129336626858</v>
      </c>
      <c r="M464" s="8">
        <v>1</v>
      </c>
    </row>
    <row r="465" spans="1:13" x14ac:dyDescent="0.25">
      <c r="A465" s="8">
        <f t="shared" si="82"/>
        <v>6</v>
      </c>
      <c r="B465" s="8">
        <f t="shared" si="82"/>
        <v>210</v>
      </c>
      <c r="C465" s="53">
        <f t="shared" si="82"/>
        <v>49125</v>
      </c>
      <c r="D465" s="54"/>
      <c r="E465" s="32">
        <f t="shared" si="73"/>
        <v>58220.129336626858</v>
      </c>
      <c r="F465" s="32">
        <f t="shared" si="74"/>
        <v>1636.3576930514478</v>
      </c>
      <c r="G465" s="32">
        <f t="shared" si="75"/>
        <v>338.29710302632918</v>
      </c>
      <c r="H465" s="32">
        <f t="shared" si="79"/>
        <v>2535.9592099549832</v>
      </c>
      <c r="I465" s="32">
        <f t="shared" si="76"/>
        <v>1974.6547960777771</v>
      </c>
      <c r="J465" s="32">
        <f t="shared" si="77"/>
        <v>186.30441387720592</v>
      </c>
      <c r="K465" s="32">
        <f>($D$271/12)*$C$1</f>
        <v>375</v>
      </c>
      <c r="L465" s="33">
        <f t="shared" si="78"/>
        <v>56583.771643575412</v>
      </c>
      <c r="M465" s="8">
        <v>1</v>
      </c>
    </row>
    <row r="466" spans="1:13" x14ac:dyDescent="0.25">
      <c r="A466" s="8">
        <f t="shared" si="82"/>
        <v>7</v>
      </c>
      <c r="B466" s="8">
        <f t="shared" si="82"/>
        <v>211</v>
      </c>
      <c r="C466" s="53">
        <f t="shared" si="82"/>
        <v>49155</v>
      </c>
      <c r="D466" s="54"/>
      <c r="E466" s="32">
        <f t="shared" si="73"/>
        <v>56583.771643575412</v>
      </c>
      <c r="F466" s="32">
        <f t="shared" si="74"/>
        <v>1651.1023481690638</v>
      </c>
      <c r="G466" s="32">
        <f t="shared" si="75"/>
        <v>328.78879252647789</v>
      </c>
      <c r="H466" s="32">
        <f t="shared" si="79"/>
        <v>2535.9592099549832</v>
      </c>
      <c r="I466" s="32">
        <f t="shared" si="76"/>
        <v>1979.8911406955417</v>
      </c>
      <c r="J466" s="32">
        <f t="shared" si="77"/>
        <v>181.0680692594413</v>
      </c>
      <c r="K466" s="32">
        <f>($D$271/12)*$C$1</f>
        <v>375</v>
      </c>
      <c r="L466" s="33">
        <f t="shared" si="78"/>
        <v>54932.669295406347</v>
      </c>
      <c r="M466" s="8">
        <v>1</v>
      </c>
    </row>
    <row r="467" spans="1:13" x14ac:dyDescent="0.25">
      <c r="A467" s="8">
        <f t="shared" si="82"/>
        <v>8</v>
      </c>
      <c r="B467" s="8">
        <f t="shared" si="82"/>
        <v>212</v>
      </c>
      <c r="C467" s="53">
        <f t="shared" si="82"/>
        <v>49186</v>
      </c>
      <c r="D467" s="54"/>
      <c r="E467" s="32">
        <f t="shared" si="73"/>
        <v>54932.669295406347</v>
      </c>
      <c r="F467" s="32">
        <f t="shared" si="74"/>
        <v>1665.9798622914443</v>
      </c>
      <c r="G467" s="32">
        <f t="shared" si="75"/>
        <v>319.19480591823844</v>
      </c>
      <c r="H467" s="32">
        <f t="shared" si="79"/>
        <v>2535.9592099549832</v>
      </c>
      <c r="I467" s="32">
        <f t="shared" si="76"/>
        <v>1985.1746682096827</v>
      </c>
      <c r="J467" s="32">
        <f t="shared" si="77"/>
        <v>175.78454174530029</v>
      </c>
      <c r="K467" s="32">
        <f>($D$271/12)*$C$1</f>
        <v>375</v>
      </c>
      <c r="L467" s="33">
        <f t="shared" si="78"/>
        <v>53266.689433114901</v>
      </c>
      <c r="M467" s="8">
        <v>1</v>
      </c>
    </row>
    <row r="468" spans="1:13" x14ac:dyDescent="0.25">
      <c r="A468" s="8">
        <f t="shared" si="82"/>
        <v>9</v>
      </c>
      <c r="B468" s="8">
        <f t="shared" si="82"/>
        <v>213</v>
      </c>
      <c r="C468" s="53">
        <f t="shared" si="82"/>
        <v>49217</v>
      </c>
      <c r="D468" s="54"/>
      <c r="E468" s="32">
        <f t="shared" si="73"/>
        <v>53266.689433114901</v>
      </c>
      <c r="F468" s="32">
        <f t="shared" si="74"/>
        <v>1680.9914325652844</v>
      </c>
      <c r="G468" s="32">
        <f t="shared" si="75"/>
        <v>309.514371203731</v>
      </c>
      <c r="H468" s="32">
        <f t="shared" si="79"/>
        <v>2535.9592099549832</v>
      </c>
      <c r="I468" s="32">
        <f t="shared" si="76"/>
        <v>1990.5058037690155</v>
      </c>
      <c r="J468" s="32">
        <f t="shared" si="77"/>
        <v>170.45340618596768</v>
      </c>
      <c r="K468" s="32">
        <f>($D$271/12)*$C$1</f>
        <v>375</v>
      </c>
      <c r="L468" s="33">
        <f t="shared" si="78"/>
        <v>51585.698000549615</v>
      </c>
      <c r="M468" s="8">
        <v>1</v>
      </c>
    </row>
    <row r="469" spans="1:13" x14ac:dyDescent="0.25">
      <c r="A469" s="8">
        <f t="shared" si="82"/>
        <v>10</v>
      </c>
      <c r="B469" s="8">
        <f t="shared" si="82"/>
        <v>214</v>
      </c>
      <c r="C469" s="53">
        <f t="shared" si="82"/>
        <v>49247</v>
      </c>
      <c r="D469" s="54"/>
      <c r="E469" s="32">
        <f t="shared" si="73"/>
        <v>51585.698000549615</v>
      </c>
      <c r="F469" s="32">
        <f t="shared" si="74"/>
        <v>1696.1382669243558</v>
      </c>
      <c r="G469" s="32">
        <f t="shared" si="75"/>
        <v>299.7467094288686</v>
      </c>
      <c r="H469" s="32">
        <f t="shared" si="79"/>
        <v>2535.9592099549832</v>
      </c>
      <c r="I469" s="32">
        <f t="shared" si="76"/>
        <v>1995.8849763532244</v>
      </c>
      <c r="J469" s="32">
        <f t="shared" si="77"/>
        <v>165.07423360175875</v>
      </c>
      <c r="K469" s="32">
        <f>($D$271/12)*$C$1</f>
        <v>375</v>
      </c>
      <c r="L469" s="33">
        <f t="shared" si="78"/>
        <v>49889.559733625261</v>
      </c>
      <c r="M469" s="8">
        <v>1</v>
      </c>
    </row>
    <row r="470" spans="1:13" x14ac:dyDescent="0.25">
      <c r="A470" s="8">
        <f t="shared" si="82"/>
        <v>11</v>
      </c>
      <c r="B470" s="8">
        <f t="shared" si="82"/>
        <v>215</v>
      </c>
      <c r="C470" s="53">
        <f t="shared" si="82"/>
        <v>49278</v>
      </c>
      <c r="D470" s="54"/>
      <c r="E470" s="32">
        <f t="shared" ref="E470:E495" si="83">L469</f>
        <v>49889.559733625261</v>
      </c>
      <c r="F470" s="32">
        <f t="shared" ref="F470:F495" si="84">I470-G470</f>
        <v>1711.4215841867049</v>
      </c>
      <c r="G470" s="32">
        <f t="shared" ref="G470:G495" si="85">E470*$C$268</f>
        <v>289.89103462067771</v>
      </c>
      <c r="H470" s="32">
        <f t="shared" si="79"/>
        <v>2535.9592099549832</v>
      </c>
      <c r="I470" s="32">
        <f t="shared" ref="I470:I495" si="86">H470-J470-K470</f>
        <v>2001.3126188073825</v>
      </c>
      <c r="J470" s="32">
        <f t="shared" ref="J470:J495" si="87">E470*($D$269/12)</f>
        <v>159.64659114760082</v>
      </c>
      <c r="K470" s="32">
        <f>($D$271/12)*$C$1</f>
        <v>375</v>
      </c>
      <c r="L470" s="33">
        <f t="shared" ref="L470:L495" si="88">E470-F470</f>
        <v>48178.138149438557</v>
      </c>
      <c r="M470" s="8">
        <v>1</v>
      </c>
    </row>
    <row r="471" spans="1:13" x14ac:dyDescent="0.25">
      <c r="A471" s="8">
        <f t="shared" si="82"/>
        <v>12</v>
      </c>
      <c r="B471" s="8">
        <f t="shared" si="82"/>
        <v>216</v>
      </c>
      <c r="C471" s="53">
        <f t="shared" si="82"/>
        <v>49308</v>
      </c>
      <c r="D471" s="54"/>
      <c r="E471" s="32">
        <f t="shared" si="83"/>
        <v>48178.138149438557</v>
      </c>
      <c r="F471" s="32">
        <f t="shared" si="84"/>
        <v>1726.8426141527264</v>
      </c>
      <c r="G471" s="32">
        <f t="shared" si="85"/>
        <v>279.94655372405322</v>
      </c>
      <c r="H471" s="32">
        <f t="shared" ref="H471:H495" si="89">($L$276+$K$276)/$M$276</f>
        <v>2535.9592099549832</v>
      </c>
      <c r="I471" s="32">
        <f t="shared" si="86"/>
        <v>2006.7891678767796</v>
      </c>
      <c r="J471" s="32">
        <f t="shared" si="87"/>
        <v>154.17004207820338</v>
      </c>
      <c r="K471" s="32">
        <f>($D$271/12)*$C$1</f>
        <v>375</v>
      </c>
      <c r="L471" s="33">
        <f t="shared" si="88"/>
        <v>46451.295535285833</v>
      </c>
      <c r="M471" s="8">
        <v>1</v>
      </c>
    </row>
    <row r="472" spans="1:13" x14ac:dyDescent="0.25">
      <c r="A472" s="8">
        <f t="shared" si="82"/>
        <v>1</v>
      </c>
      <c r="B472" s="8">
        <f t="shared" si="82"/>
        <v>217</v>
      </c>
      <c r="C472" s="53">
        <f t="shared" si="82"/>
        <v>49339</v>
      </c>
      <c r="D472" s="54"/>
      <c r="E472" s="32">
        <f t="shared" si="83"/>
        <v>46451.295535285833</v>
      </c>
      <c r="F472" s="32">
        <f t="shared" si="84"/>
        <v>1742.4025977041249</v>
      </c>
      <c r="G472" s="32">
        <f t="shared" si="85"/>
        <v>269.91246653794383</v>
      </c>
      <c r="H472" s="32">
        <f t="shared" si="89"/>
        <v>2535.9592099549832</v>
      </c>
      <c r="I472" s="32">
        <f t="shared" si="86"/>
        <v>2012.3150642420687</v>
      </c>
      <c r="J472" s="32">
        <f t="shared" si="87"/>
        <v>148.64414571291465</v>
      </c>
      <c r="K472" s="32">
        <f>($D$271/12)*$C$1</f>
        <v>375</v>
      </c>
      <c r="L472" s="33">
        <f t="shared" si="88"/>
        <v>44708.89293758171</v>
      </c>
      <c r="M472" s="8">
        <v>1</v>
      </c>
    </row>
    <row r="473" spans="1:13" x14ac:dyDescent="0.25">
      <c r="A473" s="8">
        <f t="shared" si="82"/>
        <v>2</v>
      </c>
      <c r="B473" s="8">
        <f t="shared" si="82"/>
        <v>218</v>
      </c>
      <c r="C473" s="53">
        <f t="shared" si="82"/>
        <v>49368</v>
      </c>
      <c r="D473" s="54"/>
      <c r="E473" s="32">
        <f t="shared" si="83"/>
        <v>44708.89293758171</v>
      </c>
      <c r="F473" s="32">
        <f t="shared" si="84"/>
        <v>1758.1027869037594</v>
      </c>
      <c r="G473" s="32">
        <f t="shared" si="85"/>
        <v>259.78796565096229</v>
      </c>
      <c r="H473" s="32">
        <f t="shared" si="89"/>
        <v>2535.9592099549832</v>
      </c>
      <c r="I473" s="32">
        <f t="shared" si="86"/>
        <v>2017.8907525547215</v>
      </c>
      <c r="J473" s="32">
        <f t="shared" si="87"/>
        <v>143.06845740026145</v>
      </c>
      <c r="K473" s="32">
        <f>($D$271/12)*$C$1</f>
        <v>375</v>
      </c>
      <c r="L473" s="33">
        <f t="shared" si="88"/>
        <v>42950.790150677953</v>
      </c>
      <c r="M473" s="8">
        <v>1</v>
      </c>
    </row>
    <row r="474" spans="1:13" x14ac:dyDescent="0.25">
      <c r="A474" s="8">
        <f t="shared" si="82"/>
        <v>3</v>
      </c>
      <c r="B474" s="8">
        <f t="shared" si="82"/>
        <v>219</v>
      </c>
      <c r="C474" s="53">
        <f t="shared" si="82"/>
        <v>49398</v>
      </c>
      <c r="D474" s="54"/>
      <c r="E474" s="32">
        <f t="shared" si="83"/>
        <v>42950.790150677953</v>
      </c>
      <c r="F474" s="32">
        <f t="shared" si="84"/>
        <v>1773.9444450963977</v>
      </c>
      <c r="G474" s="32">
        <f t="shared" si="85"/>
        <v>249.5722363764159</v>
      </c>
      <c r="H474" s="32">
        <f t="shared" si="89"/>
        <v>2535.9592099549832</v>
      </c>
      <c r="I474" s="32">
        <f t="shared" si="86"/>
        <v>2023.5166814728136</v>
      </c>
      <c r="J474" s="32">
        <f t="shared" si="87"/>
        <v>137.44252848216945</v>
      </c>
      <c r="K474" s="32">
        <f>($D$271/12)*$C$1</f>
        <v>375</v>
      </c>
      <c r="L474" s="33">
        <f t="shared" si="88"/>
        <v>41176.845705581552</v>
      </c>
      <c r="M474" s="8">
        <v>1</v>
      </c>
    </row>
    <row r="475" spans="1:13" x14ac:dyDescent="0.25">
      <c r="A475" s="8">
        <f t="shared" si="82"/>
        <v>4</v>
      </c>
      <c r="B475" s="8">
        <f t="shared" si="82"/>
        <v>220</v>
      </c>
      <c r="C475" s="53">
        <f t="shared" si="82"/>
        <v>49429</v>
      </c>
      <c r="D475" s="54"/>
      <c r="E475" s="32">
        <f t="shared" si="83"/>
        <v>41176.845705581552</v>
      </c>
      <c r="F475" s="32">
        <f t="shared" si="84"/>
        <v>1789.9288470103716</v>
      </c>
      <c r="G475" s="32">
        <f t="shared" si="85"/>
        <v>239.26445668675075</v>
      </c>
      <c r="H475" s="32">
        <f t="shared" si="89"/>
        <v>2535.9592099549832</v>
      </c>
      <c r="I475" s="32">
        <f t="shared" si="86"/>
        <v>2029.1933036971222</v>
      </c>
      <c r="J475" s="32">
        <f t="shared" si="87"/>
        <v>131.76590625786096</v>
      </c>
      <c r="K475" s="32">
        <f>($D$271/12)*$C$1</f>
        <v>375</v>
      </c>
      <c r="L475" s="33">
        <f t="shared" si="88"/>
        <v>39386.916858571181</v>
      </c>
      <c r="M475" s="8">
        <v>1</v>
      </c>
    </row>
    <row r="476" spans="1:13" x14ac:dyDescent="0.25">
      <c r="A476" s="8">
        <f t="shared" ref="A476:C495" si="90">A245</f>
        <v>5</v>
      </c>
      <c r="B476" s="8">
        <f t="shared" si="90"/>
        <v>221</v>
      </c>
      <c r="C476" s="53">
        <f t="shared" si="90"/>
        <v>49459</v>
      </c>
      <c r="D476" s="54"/>
      <c r="E476" s="32">
        <f t="shared" si="83"/>
        <v>39386.916858571181</v>
      </c>
      <c r="F476" s="32">
        <f t="shared" si="84"/>
        <v>1806.0572788601492</v>
      </c>
      <c r="G476" s="32">
        <f t="shared" si="85"/>
        <v>228.86379714740613</v>
      </c>
      <c r="H476" s="32">
        <f t="shared" si="89"/>
        <v>2535.9592099549832</v>
      </c>
      <c r="I476" s="32">
        <f t="shared" si="86"/>
        <v>2034.9210760075553</v>
      </c>
      <c r="J476" s="32">
        <f t="shared" si="87"/>
        <v>126.03813394742777</v>
      </c>
      <c r="K476" s="32">
        <f>($D$271/12)*$C$1</f>
        <v>375</v>
      </c>
      <c r="L476" s="33">
        <f t="shared" si="88"/>
        <v>37580.859579711032</v>
      </c>
      <c r="M476" s="8">
        <v>1</v>
      </c>
    </row>
    <row r="477" spans="1:13" x14ac:dyDescent="0.25">
      <c r="A477" s="8">
        <f t="shared" si="90"/>
        <v>6</v>
      </c>
      <c r="B477" s="8">
        <f t="shared" si="90"/>
        <v>222</v>
      </c>
      <c r="C477" s="53">
        <f t="shared" si="90"/>
        <v>49490</v>
      </c>
      <c r="D477" s="54"/>
      <c r="E477" s="32">
        <f t="shared" si="83"/>
        <v>37580.859579711032</v>
      </c>
      <c r="F477" s="32">
        <f t="shared" si="84"/>
        <v>1822.3310384498354</v>
      </c>
      <c r="G477" s="32">
        <f t="shared" si="85"/>
        <v>218.36942085007234</v>
      </c>
      <c r="H477" s="32">
        <f t="shared" si="89"/>
        <v>2535.9592099549832</v>
      </c>
      <c r="I477" s="32">
        <f t="shared" si="86"/>
        <v>2040.7004592999078</v>
      </c>
      <c r="J477" s="32">
        <f t="shared" si="87"/>
        <v>120.25875065507529</v>
      </c>
      <c r="K477" s="32">
        <f>($D$271/12)*$C$1</f>
        <v>375</v>
      </c>
      <c r="L477" s="33">
        <f t="shared" si="88"/>
        <v>35758.528541261199</v>
      </c>
      <c r="M477" s="8">
        <v>1</v>
      </c>
    </row>
    <row r="478" spans="1:13" x14ac:dyDescent="0.25">
      <c r="A478" s="8">
        <f t="shared" si="90"/>
        <v>7</v>
      </c>
      <c r="B478" s="8">
        <f t="shared" si="90"/>
        <v>223</v>
      </c>
      <c r="C478" s="53">
        <f t="shared" si="90"/>
        <v>49520</v>
      </c>
      <c r="D478" s="54"/>
      <c r="E478" s="32">
        <f t="shared" si="83"/>
        <v>35758.528541261199</v>
      </c>
      <c r="F478" s="32">
        <f t="shared" si="84"/>
        <v>1838.7514352775997</v>
      </c>
      <c r="G478" s="32">
        <f t="shared" si="85"/>
        <v>207.78048334534748</v>
      </c>
      <c r="H478" s="32">
        <f t="shared" si="89"/>
        <v>2535.9592099549832</v>
      </c>
      <c r="I478" s="32">
        <f t="shared" si="86"/>
        <v>2046.5319186229472</v>
      </c>
      <c r="J478" s="32">
        <f t="shared" si="87"/>
        <v>114.42729133203582</v>
      </c>
      <c r="K478" s="32">
        <f>($D$271/12)*$C$1</f>
        <v>375</v>
      </c>
      <c r="L478" s="33">
        <f t="shared" si="88"/>
        <v>33919.777105983601</v>
      </c>
      <c r="M478" s="8">
        <v>1</v>
      </c>
    </row>
    <row r="479" spans="1:13" x14ac:dyDescent="0.25">
      <c r="A479" s="8">
        <f t="shared" si="90"/>
        <v>8</v>
      </c>
      <c r="B479" s="8">
        <f t="shared" si="90"/>
        <v>224</v>
      </c>
      <c r="C479" s="53">
        <f t="shared" si="90"/>
        <v>49551</v>
      </c>
      <c r="D479" s="54"/>
      <c r="E479" s="32">
        <f t="shared" si="83"/>
        <v>33919.777105983601</v>
      </c>
      <c r="F479" s="32">
        <f t="shared" si="84"/>
        <v>1855.3197906410487</v>
      </c>
      <c r="G479" s="32">
        <f t="shared" si="85"/>
        <v>197.09613257478708</v>
      </c>
      <c r="H479" s="32">
        <f t="shared" si="89"/>
        <v>2535.9592099549832</v>
      </c>
      <c r="I479" s="32">
        <f t="shared" si="86"/>
        <v>2052.4159232158358</v>
      </c>
      <c r="J479" s="32">
        <f t="shared" si="87"/>
        <v>108.54328673914752</v>
      </c>
      <c r="K479" s="32">
        <f>($D$271/12)*$C$1</f>
        <v>375</v>
      </c>
      <c r="L479" s="33">
        <f t="shared" si="88"/>
        <v>32064.457315342552</v>
      </c>
      <c r="M479" s="8">
        <v>1</v>
      </c>
    </row>
    <row r="480" spans="1:13" x14ac:dyDescent="0.25">
      <c r="A480" s="8">
        <f t="shared" si="90"/>
        <v>9</v>
      </c>
      <c r="B480" s="8">
        <f t="shared" si="90"/>
        <v>225</v>
      </c>
      <c r="C480" s="53">
        <f t="shared" si="90"/>
        <v>49582</v>
      </c>
      <c r="D480" s="54"/>
      <c r="E480" s="32">
        <f t="shared" si="83"/>
        <v>32064.457315342552</v>
      </c>
      <c r="F480" s="32">
        <f t="shared" si="84"/>
        <v>1872.0374377435451</v>
      </c>
      <c r="G480" s="32">
        <f t="shared" si="85"/>
        <v>186.31550880234172</v>
      </c>
      <c r="H480" s="32">
        <f t="shared" si="89"/>
        <v>2535.9592099549832</v>
      </c>
      <c r="I480" s="32">
        <f t="shared" si="86"/>
        <v>2058.3529465458869</v>
      </c>
      <c r="J480" s="32">
        <f t="shared" si="87"/>
        <v>102.60626340909616</v>
      </c>
      <c r="K480" s="32">
        <f>($D$271/12)*$C$1</f>
        <v>375</v>
      </c>
      <c r="L480" s="33">
        <f t="shared" si="88"/>
        <v>30192.419877599008</v>
      </c>
      <c r="M480" s="8">
        <v>1</v>
      </c>
    </row>
    <row r="481" spans="1:13" x14ac:dyDescent="0.25">
      <c r="A481" s="8">
        <f t="shared" si="90"/>
        <v>10</v>
      </c>
      <c r="B481" s="8">
        <f t="shared" si="90"/>
        <v>226</v>
      </c>
      <c r="C481" s="53">
        <f t="shared" si="90"/>
        <v>49612</v>
      </c>
      <c r="D481" s="54"/>
      <c r="E481" s="32">
        <f t="shared" si="83"/>
        <v>30192.419877599008</v>
      </c>
      <c r="F481" s="32">
        <f t="shared" si="84"/>
        <v>1888.9057218014896</v>
      </c>
      <c r="G481" s="32">
        <f t="shared" si="85"/>
        <v>175.43774454517688</v>
      </c>
      <c r="H481" s="32">
        <f t="shared" si="89"/>
        <v>2535.9592099549832</v>
      </c>
      <c r="I481" s="32">
        <f t="shared" si="86"/>
        <v>2064.3434663466664</v>
      </c>
      <c r="J481" s="32">
        <f t="shared" si="87"/>
        <v>96.615743608316819</v>
      </c>
      <c r="K481" s="32">
        <f>($D$271/12)*$C$1</f>
        <v>375</v>
      </c>
      <c r="L481" s="33">
        <f t="shared" si="88"/>
        <v>28303.514155797518</v>
      </c>
      <c r="M481" s="8">
        <v>1</v>
      </c>
    </row>
    <row r="482" spans="1:13" x14ac:dyDescent="0.25">
      <c r="A482" s="8">
        <f t="shared" si="90"/>
        <v>11</v>
      </c>
      <c r="B482" s="8">
        <f t="shared" si="90"/>
        <v>227</v>
      </c>
      <c r="C482" s="53">
        <f t="shared" si="90"/>
        <v>49643</v>
      </c>
      <c r="D482" s="54"/>
      <c r="E482" s="32">
        <f t="shared" si="83"/>
        <v>28303.514155797518</v>
      </c>
      <c r="F482" s="32">
        <f t="shared" si="84"/>
        <v>1905.9260001525618</v>
      </c>
      <c r="G482" s="32">
        <f t="shared" si="85"/>
        <v>164.46196450386921</v>
      </c>
      <c r="H482" s="32">
        <f t="shared" si="89"/>
        <v>2535.9592099549832</v>
      </c>
      <c r="I482" s="32">
        <f t="shared" si="86"/>
        <v>2070.387964656431</v>
      </c>
      <c r="J482" s="32">
        <f t="shared" si="87"/>
        <v>90.571245298552057</v>
      </c>
      <c r="K482" s="32">
        <f>($D$271/12)*$C$1</f>
        <v>375</v>
      </c>
      <c r="L482" s="33">
        <f t="shared" si="88"/>
        <v>26397.588155644957</v>
      </c>
      <c r="M482" s="8">
        <v>1</v>
      </c>
    </row>
    <row r="483" spans="1:13" x14ac:dyDescent="0.25">
      <c r="A483" s="8">
        <f t="shared" si="90"/>
        <v>12</v>
      </c>
      <c r="B483" s="8">
        <f t="shared" si="90"/>
        <v>228</v>
      </c>
      <c r="C483" s="53">
        <f t="shared" si="90"/>
        <v>49673</v>
      </c>
      <c r="D483" s="54"/>
      <c r="E483" s="32">
        <f t="shared" si="83"/>
        <v>26397.588155644957</v>
      </c>
      <c r="F483" s="32">
        <f t="shared" si="84"/>
        <v>1923.0996423649456</v>
      </c>
      <c r="G483" s="32">
        <f t="shared" si="85"/>
        <v>153.3872854919739</v>
      </c>
      <c r="H483" s="32">
        <f t="shared" si="89"/>
        <v>2535.9592099549832</v>
      </c>
      <c r="I483" s="32">
        <f t="shared" si="86"/>
        <v>2076.4869278569195</v>
      </c>
      <c r="J483" s="32">
        <f t="shared" si="87"/>
        <v>84.472282098063857</v>
      </c>
      <c r="K483" s="32">
        <f>($D$271/12)*$C$1</f>
        <v>375</v>
      </c>
      <c r="L483" s="33">
        <f t="shared" si="88"/>
        <v>24474.488513280012</v>
      </c>
      <c r="M483" s="8">
        <v>1</v>
      </c>
    </row>
    <row r="484" spans="1:13" x14ac:dyDescent="0.25">
      <c r="A484" s="8">
        <f t="shared" si="90"/>
        <v>1</v>
      </c>
      <c r="B484" s="8">
        <f t="shared" si="90"/>
        <v>229</v>
      </c>
      <c r="C484" s="53">
        <f t="shared" si="90"/>
        <v>49704</v>
      </c>
      <c r="D484" s="54"/>
      <c r="E484" s="32">
        <f t="shared" si="83"/>
        <v>24474.488513280012</v>
      </c>
      <c r="F484" s="32">
        <f t="shared" si="84"/>
        <v>1940.4280303475293</v>
      </c>
      <c r="G484" s="32">
        <f t="shared" si="85"/>
        <v>142.21281636495766</v>
      </c>
      <c r="H484" s="32">
        <f t="shared" si="89"/>
        <v>2535.9592099549832</v>
      </c>
      <c r="I484" s="32">
        <f t="shared" si="86"/>
        <v>2082.640846712487</v>
      </c>
      <c r="J484" s="32">
        <f t="shared" si="87"/>
        <v>78.318363242496034</v>
      </c>
      <c r="K484" s="32">
        <f>($D$271/12)*$C$1</f>
        <v>375</v>
      </c>
      <c r="L484" s="33">
        <f t="shared" si="88"/>
        <v>22534.060482932484</v>
      </c>
      <c r="M484" s="8">
        <v>1</v>
      </c>
    </row>
    <row r="485" spans="1:13" x14ac:dyDescent="0.25">
      <c r="A485" s="8">
        <f t="shared" si="90"/>
        <v>2</v>
      </c>
      <c r="B485" s="8">
        <f t="shared" si="90"/>
        <v>230</v>
      </c>
      <c r="C485" s="53">
        <f t="shared" si="90"/>
        <v>49734</v>
      </c>
      <c r="D485" s="54"/>
      <c r="E485" s="32">
        <f t="shared" si="83"/>
        <v>22534.060482932484</v>
      </c>
      <c r="F485" s="32">
        <f t="shared" si="84"/>
        <v>1957.9125584611086</v>
      </c>
      <c r="G485" s="32">
        <f t="shared" si="85"/>
        <v>130.93765794849082</v>
      </c>
      <c r="H485" s="32">
        <f t="shared" si="89"/>
        <v>2535.9592099549832</v>
      </c>
      <c r="I485" s="32">
        <f t="shared" si="86"/>
        <v>2088.8502164095994</v>
      </c>
      <c r="J485" s="32">
        <f t="shared" si="87"/>
        <v>72.108993545383939</v>
      </c>
      <c r="K485" s="32">
        <f>($D$271/12)*$C$1</f>
        <v>375</v>
      </c>
      <c r="L485" s="33">
        <f t="shared" si="88"/>
        <v>20576.147924471374</v>
      </c>
      <c r="M485" s="8">
        <v>1</v>
      </c>
    </row>
    <row r="486" spans="1:13" x14ac:dyDescent="0.25">
      <c r="A486" s="8">
        <f t="shared" si="90"/>
        <v>3</v>
      </c>
      <c r="B486" s="8">
        <f t="shared" si="90"/>
        <v>231</v>
      </c>
      <c r="C486" s="53">
        <f t="shared" si="90"/>
        <v>49764</v>
      </c>
      <c r="D486" s="54"/>
      <c r="E486" s="32">
        <f t="shared" si="83"/>
        <v>20576.147924471374</v>
      </c>
      <c r="F486" s="32">
        <f t="shared" si="84"/>
        <v>1975.5546336305808</v>
      </c>
      <c r="G486" s="32">
        <f t="shared" si="85"/>
        <v>119.56090296609392</v>
      </c>
      <c r="H486" s="32">
        <f t="shared" si="89"/>
        <v>2535.9592099549832</v>
      </c>
      <c r="I486" s="32">
        <f t="shared" si="86"/>
        <v>2095.1155365966747</v>
      </c>
      <c r="J486" s="32">
        <f t="shared" si="87"/>
        <v>65.843673358308394</v>
      </c>
      <c r="K486" s="32">
        <f>($D$271/12)*$C$1</f>
        <v>375</v>
      </c>
      <c r="L486" s="33">
        <f t="shared" si="88"/>
        <v>18600.593290840792</v>
      </c>
      <c r="M486" s="8">
        <v>1</v>
      </c>
    </row>
    <row r="487" spans="1:13" x14ac:dyDescent="0.25">
      <c r="A487" s="8">
        <f t="shared" si="90"/>
        <v>4</v>
      </c>
      <c r="B487" s="8">
        <f t="shared" si="90"/>
        <v>232</v>
      </c>
      <c r="C487" s="53">
        <f t="shared" si="90"/>
        <v>49795</v>
      </c>
      <c r="D487" s="54"/>
      <c r="E487" s="32">
        <f t="shared" si="83"/>
        <v>18600.593290840792</v>
      </c>
      <c r="F487" s="32">
        <f t="shared" si="84"/>
        <v>1993.3556754581607</v>
      </c>
      <c r="G487" s="32">
        <f t="shared" si="85"/>
        <v>108.08163596613181</v>
      </c>
      <c r="H487" s="32">
        <f t="shared" si="89"/>
        <v>2535.9592099549832</v>
      </c>
      <c r="I487" s="32">
        <f t="shared" si="86"/>
        <v>2101.4373114242926</v>
      </c>
      <c r="J487" s="32">
        <f t="shared" si="87"/>
        <v>59.521898530690528</v>
      </c>
      <c r="K487" s="32">
        <f>($D$271/12)*$C$1</f>
        <v>375</v>
      </c>
      <c r="L487" s="33">
        <f t="shared" si="88"/>
        <v>16607.23761538263</v>
      </c>
      <c r="M487" s="8">
        <v>1</v>
      </c>
    </row>
    <row r="488" spans="1:13" x14ac:dyDescent="0.25">
      <c r="A488" s="8">
        <f t="shared" si="90"/>
        <v>5</v>
      </c>
      <c r="B488" s="8">
        <f t="shared" si="90"/>
        <v>233</v>
      </c>
      <c r="C488" s="53">
        <f t="shared" si="90"/>
        <v>49825</v>
      </c>
      <c r="D488" s="54"/>
      <c r="E488" s="32">
        <f t="shared" si="83"/>
        <v>16607.23761538263</v>
      </c>
      <c r="F488" s="32">
        <f t="shared" si="84"/>
        <v>2011.3171163376085</v>
      </c>
      <c r="G488" s="32">
        <f t="shared" si="85"/>
        <v>96.498933248150209</v>
      </c>
      <c r="H488" s="32">
        <f t="shared" si="89"/>
        <v>2535.9592099549832</v>
      </c>
      <c r="I488" s="32">
        <f t="shared" si="86"/>
        <v>2107.8160495857587</v>
      </c>
      <c r="J488" s="32">
        <f t="shared" si="87"/>
        <v>53.143160369224411</v>
      </c>
      <c r="K488" s="32">
        <f>($D$271/12)*$C$1</f>
        <v>375</v>
      </c>
      <c r="L488" s="33">
        <f t="shared" si="88"/>
        <v>14595.920499045022</v>
      </c>
      <c r="M488" s="8">
        <v>1</v>
      </c>
    </row>
    <row r="489" spans="1:13" x14ac:dyDescent="0.25">
      <c r="A489" s="8">
        <f t="shared" si="90"/>
        <v>6</v>
      </c>
      <c r="B489" s="8">
        <f t="shared" si="90"/>
        <v>234</v>
      </c>
      <c r="C489" s="53">
        <f t="shared" si="90"/>
        <v>49856</v>
      </c>
      <c r="D489" s="54"/>
      <c r="E489" s="32">
        <f t="shared" si="83"/>
        <v>14595.920499045022</v>
      </c>
      <c r="F489" s="32">
        <f t="shared" si="84"/>
        <v>2029.4404015694906</v>
      </c>
      <c r="G489" s="32">
        <f t="shared" si="85"/>
        <v>84.811862788548495</v>
      </c>
      <c r="H489" s="32">
        <f t="shared" si="89"/>
        <v>2535.9592099549832</v>
      </c>
      <c r="I489" s="32">
        <f t="shared" si="86"/>
        <v>2114.2522643580392</v>
      </c>
      <c r="J489" s="32">
        <f t="shared" si="87"/>
        <v>46.706945596944067</v>
      </c>
      <c r="K489" s="32">
        <f>($D$271/12)*$C$1</f>
        <v>375</v>
      </c>
      <c r="L489" s="33">
        <f t="shared" si="88"/>
        <v>12566.480097475531</v>
      </c>
      <c r="M489" s="8">
        <v>1</v>
      </c>
    </row>
    <row r="490" spans="1:13" x14ac:dyDescent="0.25">
      <c r="A490" s="8">
        <f t="shared" si="90"/>
        <v>7</v>
      </c>
      <c r="B490" s="8">
        <f t="shared" si="90"/>
        <v>235</v>
      </c>
      <c r="C490" s="53">
        <f t="shared" si="90"/>
        <v>49886</v>
      </c>
      <c r="D490" s="54"/>
      <c r="E490" s="32">
        <f t="shared" si="83"/>
        <v>12566.480097475531</v>
      </c>
      <c r="F490" s="32">
        <f t="shared" si="84"/>
        <v>2047.726989477479</v>
      </c>
      <c r="G490" s="32">
        <f t="shared" si="85"/>
        <v>73.019484165582583</v>
      </c>
      <c r="H490" s="32">
        <f t="shared" si="89"/>
        <v>2535.9592099549832</v>
      </c>
      <c r="I490" s="32">
        <f t="shared" si="86"/>
        <v>2120.7464736430616</v>
      </c>
      <c r="J490" s="32">
        <f t="shared" si="87"/>
        <v>40.212736311921695</v>
      </c>
      <c r="K490" s="32">
        <f>($D$271/12)*$C$1</f>
        <v>375</v>
      </c>
      <c r="L490" s="33">
        <f t="shared" si="88"/>
        <v>10518.753107998051</v>
      </c>
      <c r="M490" s="8">
        <v>1</v>
      </c>
    </row>
    <row r="491" spans="1:13" x14ac:dyDescent="0.25">
      <c r="A491" s="8">
        <f t="shared" si="90"/>
        <v>8</v>
      </c>
      <c r="B491" s="8">
        <f t="shared" si="90"/>
        <v>236</v>
      </c>
      <c r="C491" s="53">
        <f t="shared" si="90"/>
        <v>49917</v>
      </c>
      <c r="D491" s="54"/>
      <c r="E491" s="32">
        <f t="shared" si="83"/>
        <v>10518.753107998051</v>
      </c>
      <c r="F491" s="32">
        <f t="shared" si="84"/>
        <v>2066.1783515256975</v>
      </c>
      <c r="G491" s="32">
        <f t="shared" si="85"/>
        <v>61.120848483692264</v>
      </c>
      <c r="H491" s="32">
        <f t="shared" si="89"/>
        <v>2535.9592099549832</v>
      </c>
      <c r="I491" s="32">
        <f t="shared" si="86"/>
        <v>2127.2992000093896</v>
      </c>
      <c r="J491" s="32">
        <f t="shared" si="87"/>
        <v>33.660009945593757</v>
      </c>
      <c r="K491" s="32">
        <f>($D$271/12)*$C$1</f>
        <v>375</v>
      </c>
      <c r="L491" s="33">
        <f t="shared" si="88"/>
        <v>8452.5747564723533</v>
      </c>
      <c r="M491" s="8">
        <v>1</v>
      </c>
    </row>
    <row r="492" spans="1:13" x14ac:dyDescent="0.25">
      <c r="A492" s="8">
        <f t="shared" si="90"/>
        <v>9</v>
      </c>
      <c r="B492" s="8">
        <f t="shared" si="90"/>
        <v>237</v>
      </c>
      <c r="C492" s="53">
        <f t="shared" si="90"/>
        <v>49948</v>
      </c>
      <c r="D492" s="54"/>
      <c r="E492" s="32">
        <f t="shared" si="83"/>
        <v>8452.5747564723533</v>
      </c>
      <c r="F492" s="32">
        <f t="shared" si="84"/>
        <v>2084.7959724371253</v>
      </c>
      <c r="G492" s="32">
        <f t="shared" si="85"/>
        <v>49.114998297146499</v>
      </c>
      <c r="H492" s="32">
        <f t="shared" si="89"/>
        <v>2535.9592099549832</v>
      </c>
      <c r="I492" s="32">
        <f t="shared" si="86"/>
        <v>2133.9109707342718</v>
      </c>
      <c r="J492" s="32">
        <f t="shared" si="87"/>
        <v>27.04823922071153</v>
      </c>
      <c r="K492" s="32">
        <f>($D$271/12)*$C$1</f>
        <v>375</v>
      </c>
      <c r="L492" s="33">
        <f t="shared" si="88"/>
        <v>6367.7787840352285</v>
      </c>
      <c r="M492" s="8">
        <v>1</v>
      </c>
    </row>
    <row r="493" spans="1:13" x14ac:dyDescent="0.25">
      <c r="A493" s="8">
        <f t="shared" si="90"/>
        <v>10</v>
      </c>
      <c r="B493" s="8">
        <f t="shared" si="90"/>
        <v>238</v>
      </c>
      <c r="C493" s="53">
        <f t="shared" si="90"/>
        <v>49978</v>
      </c>
      <c r="D493" s="54"/>
      <c r="E493" s="32">
        <f t="shared" si="83"/>
        <v>6367.7787840352285</v>
      </c>
      <c r="F493" s="32">
        <f t="shared" si="84"/>
        <v>2103.5813503130698</v>
      </c>
      <c r="G493" s="32">
        <f t="shared" si="85"/>
        <v>37.000967533000818</v>
      </c>
      <c r="H493" s="32">
        <f t="shared" si="89"/>
        <v>2535.9592099549832</v>
      </c>
      <c r="I493" s="32">
        <f t="shared" si="86"/>
        <v>2140.5823178460705</v>
      </c>
      <c r="J493" s="32">
        <f t="shared" si="87"/>
        <v>20.376892108912728</v>
      </c>
      <c r="K493" s="32">
        <f>($D$271/12)*$C$1</f>
        <v>375</v>
      </c>
      <c r="L493" s="33">
        <f t="shared" si="88"/>
        <v>4264.1974337221582</v>
      </c>
      <c r="M493" s="8">
        <v>1</v>
      </c>
    </row>
    <row r="494" spans="1:13" x14ac:dyDescent="0.25">
      <c r="A494" s="8">
        <f t="shared" si="90"/>
        <v>11</v>
      </c>
      <c r="B494" s="8">
        <f t="shared" si="90"/>
        <v>239</v>
      </c>
      <c r="C494" s="53">
        <f t="shared" si="90"/>
        <v>50009</v>
      </c>
      <c r="D494" s="54"/>
      <c r="E494" s="32">
        <f t="shared" si="83"/>
        <v>4264.1974337221582</v>
      </c>
      <c r="F494" s="32">
        <f t="shared" si="84"/>
        <v>2122.5359967537115</v>
      </c>
      <c r="G494" s="32">
        <f t="shared" si="85"/>
        <v>24.777781413360433</v>
      </c>
      <c r="H494" s="32">
        <f t="shared" si="89"/>
        <v>2535.9592099549832</v>
      </c>
      <c r="I494" s="32">
        <f t="shared" si="86"/>
        <v>2147.3137781670721</v>
      </c>
      <c r="J494" s="32">
        <f t="shared" si="87"/>
        <v>13.645431787910905</v>
      </c>
      <c r="K494" s="32">
        <f>($D$271/12)*$C$1</f>
        <v>375</v>
      </c>
      <c r="L494" s="33">
        <f t="shared" si="88"/>
        <v>2141.6614369684467</v>
      </c>
      <c r="M494" s="8">
        <v>1</v>
      </c>
    </row>
    <row r="495" spans="1:13" ht="15.75" thickBot="1" x14ac:dyDescent="0.3">
      <c r="A495" s="8">
        <f t="shared" si="90"/>
        <v>12</v>
      </c>
      <c r="B495" s="8">
        <f t="shared" si="90"/>
        <v>240</v>
      </c>
      <c r="C495" s="55">
        <f t="shared" si="90"/>
        <v>50039</v>
      </c>
      <c r="D495" s="56"/>
      <c r="E495" s="34">
        <f t="shared" si="83"/>
        <v>2141.6614369684467</v>
      </c>
      <c r="F495" s="34">
        <f t="shared" si="84"/>
        <v>2141.6614369797412</v>
      </c>
      <c r="G495" s="34">
        <f t="shared" si="85"/>
        <v>12.444456376942975</v>
      </c>
      <c r="H495" s="34">
        <f t="shared" si="89"/>
        <v>2535.9592099549832</v>
      </c>
      <c r="I495" s="34">
        <f t="shared" si="86"/>
        <v>2154.1058933566842</v>
      </c>
      <c r="J495" s="34">
        <f t="shared" si="87"/>
        <v>6.8533165982990285</v>
      </c>
      <c r="K495" s="34">
        <f>($D$271/12)*$C$1</f>
        <v>375</v>
      </c>
      <c r="L495" s="35">
        <f t="shared" si="88"/>
        <v>-1.1294559953967109E-8</v>
      </c>
      <c r="M495" s="8">
        <v>1</v>
      </c>
    </row>
  </sheetData>
  <mergeCells count="470">
    <mergeCell ref="C23:D23"/>
    <mergeCell ref="C24:D24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27:D127"/>
    <mergeCell ref="C128:D128"/>
    <mergeCell ref="C129:D129"/>
    <mergeCell ref="C130:D130"/>
    <mergeCell ref="C131:D131"/>
    <mergeCell ref="C132:D132"/>
    <mergeCell ref="C121:D121"/>
    <mergeCell ref="C122:D122"/>
    <mergeCell ref="C123:D123"/>
    <mergeCell ref="C124:D124"/>
    <mergeCell ref="C125:D125"/>
    <mergeCell ref="C126:D126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51:D151"/>
    <mergeCell ref="C152:D152"/>
    <mergeCell ref="C153:D153"/>
    <mergeCell ref="C154:D154"/>
    <mergeCell ref="C155:D155"/>
    <mergeCell ref="C156:D156"/>
    <mergeCell ref="C145:D145"/>
    <mergeCell ref="C146:D146"/>
    <mergeCell ref="C147:D147"/>
    <mergeCell ref="C148:D148"/>
    <mergeCell ref="C149:D149"/>
    <mergeCell ref="C150:D150"/>
    <mergeCell ref="C163:D163"/>
    <mergeCell ref="C164:D164"/>
    <mergeCell ref="C165:D165"/>
    <mergeCell ref="C166:D166"/>
    <mergeCell ref="C167:D167"/>
    <mergeCell ref="C168:D168"/>
    <mergeCell ref="C157:D157"/>
    <mergeCell ref="C158:D158"/>
    <mergeCell ref="C159:D159"/>
    <mergeCell ref="C160:D160"/>
    <mergeCell ref="C161:D161"/>
    <mergeCell ref="C162:D162"/>
    <mergeCell ref="C175:D175"/>
    <mergeCell ref="C176:D176"/>
    <mergeCell ref="C177:D177"/>
    <mergeCell ref="C178:D178"/>
    <mergeCell ref="C179:D179"/>
    <mergeCell ref="C180:D180"/>
    <mergeCell ref="C169:D169"/>
    <mergeCell ref="C170:D170"/>
    <mergeCell ref="C171:D171"/>
    <mergeCell ref="C172:D172"/>
    <mergeCell ref="C173:D173"/>
    <mergeCell ref="C174:D174"/>
    <mergeCell ref="C187:D187"/>
    <mergeCell ref="C188:D188"/>
    <mergeCell ref="C189:D189"/>
    <mergeCell ref="C190:D190"/>
    <mergeCell ref="C191:D191"/>
    <mergeCell ref="C192:D192"/>
    <mergeCell ref="C181:D181"/>
    <mergeCell ref="C182:D182"/>
    <mergeCell ref="C183:D183"/>
    <mergeCell ref="C184:D184"/>
    <mergeCell ref="C185:D185"/>
    <mergeCell ref="C186:D186"/>
    <mergeCell ref="C199:D199"/>
    <mergeCell ref="C200:D200"/>
    <mergeCell ref="C201:D201"/>
    <mergeCell ref="C202:D202"/>
    <mergeCell ref="C203:D203"/>
    <mergeCell ref="C204:D204"/>
    <mergeCell ref="C193:D193"/>
    <mergeCell ref="C194:D194"/>
    <mergeCell ref="C195:D195"/>
    <mergeCell ref="C196:D196"/>
    <mergeCell ref="C197:D197"/>
    <mergeCell ref="C198:D198"/>
    <mergeCell ref="C211:D211"/>
    <mergeCell ref="C212:D212"/>
    <mergeCell ref="C213:D213"/>
    <mergeCell ref="C214:D214"/>
    <mergeCell ref="C215:D215"/>
    <mergeCell ref="C216:D216"/>
    <mergeCell ref="C205:D205"/>
    <mergeCell ref="C206:D206"/>
    <mergeCell ref="C207:D207"/>
    <mergeCell ref="C208:D208"/>
    <mergeCell ref="C209:D209"/>
    <mergeCell ref="C210:D210"/>
    <mergeCell ref="C223:D223"/>
    <mergeCell ref="C224:D224"/>
    <mergeCell ref="C225:D225"/>
    <mergeCell ref="C226:D226"/>
    <mergeCell ref="C227:D227"/>
    <mergeCell ref="C228:D228"/>
    <mergeCell ref="C217:D217"/>
    <mergeCell ref="C218:D218"/>
    <mergeCell ref="C219:D219"/>
    <mergeCell ref="C220:D220"/>
    <mergeCell ref="C221:D221"/>
    <mergeCell ref="C222:D222"/>
    <mergeCell ref="C235:D235"/>
    <mergeCell ref="C236:D236"/>
    <mergeCell ref="C237:D237"/>
    <mergeCell ref="C238:D238"/>
    <mergeCell ref="C239:D239"/>
    <mergeCell ref="C240:D240"/>
    <mergeCell ref="C229:D229"/>
    <mergeCell ref="C230:D230"/>
    <mergeCell ref="C231:D231"/>
    <mergeCell ref="C232:D232"/>
    <mergeCell ref="C233:D233"/>
    <mergeCell ref="C234:D234"/>
    <mergeCell ref="C247:D247"/>
    <mergeCell ref="C248:D248"/>
    <mergeCell ref="C249:D249"/>
    <mergeCell ref="C250:D250"/>
    <mergeCell ref="C251:D251"/>
    <mergeCell ref="C252:D252"/>
    <mergeCell ref="C241:D241"/>
    <mergeCell ref="C242:D242"/>
    <mergeCell ref="C243:D243"/>
    <mergeCell ref="C244:D244"/>
    <mergeCell ref="C245:D245"/>
    <mergeCell ref="C246:D246"/>
    <mergeCell ref="C274:D274"/>
    <mergeCell ref="C259:D259"/>
    <mergeCell ref="C260:D260"/>
    <mergeCell ref="C261:D261"/>
    <mergeCell ref="C262:D262"/>
    <mergeCell ref="C263:D263"/>
    <mergeCell ref="C264:D264"/>
    <mergeCell ref="C253:D253"/>
    <mergeCell ref="C254:D254"/>
    <mergeCell ref="C255:D255"/>
    <mergeCell ref="C256:D256"/>
    <mergeCell ref="C257:D257"/>
    <mergeCell ref="C258:D258"/>
    <mergeCell ref="C281:D281"/>
    <mergeCell ref="C282:D282"/>
    <mergeCell ref="C283:D283"/>
    <mergeCell ref="C284:D284"/>
    <mergeCell ref="C285:D285"/>
    <mergeCell ref="C286:D286"/>
    <mergeCell ref="C276:D276"/>
    <mergeCell ref="C277:D277"/>
    <mergeCell ref="C278:D278"/>
    <mergeCell ref="C279:D279"/>
    <mergeCell ref="C280:D280"/>
    <mergeCell ref="C293:D293"/>
    <mergeCell ref="C294:D294"/>
    <mergeCell ref="C295:D295"/>
    <mergeCell ref="C296:D296"/>
    <mergeCell ref="C297:D297"/>
    <mergeCell ref="C298:D298"/>
    <mergeCell ref="C287:D287"/>
    <mergeCell ref="C288:D288"/>
    <mergeCell ref="C289:D289"/>
    <mergeCell ref="C290:D290"/>
    <mergeCell ref="C291:D291"/>
    <mergeCell ref="C292:D292"/>
    <mergeCell ref="C305:D305"/>
    <mergeCell ref="C306:D306"/>
    <mergeCell ref="C307:D307"/>
    <mergeCell ref="C308:D308"/>
    <mergeCell ref="C309:D309"/>
    <mergeCell ref="C310:D310"/>
    <mergeCell ref="C299:D299"/>
    <mergeCell ref="C300:D300"/>
    <mergeCell ref="C301:D301"/>
    <mergeCell ref="C302:D302"/>
    <mergeCell ref="C303:D303"/>
    <mergeCell ref="C304:D304"/>
    <mergeCell ref="C317:D317"/>
    <mergeCell ref="C318:D318"/>
    <mergeCell ref="C319:D319"/>
    <mergeCell ref="C320:D320"/>
    <mergeCell ref="C321:D321"/>
    <mergeCell ref="C322:D322"/>
    <mergeCell ref="C311:D311"/>
    <mergeCell ref="C312:D312"/>
    <mergeCell ref="C313:D313"/>
    <mergeCell ref="C314:D314"/>
    <mergeCell ref="C315:D315"/>
    <mergeCell ref="C316:D316"/>
    <mergeCell ref="C329:D329"/>
    <mergeCell ref="C330:D330"/>
    <mergeCell ref="C331:D331"/>
    <mergeCell ref="C332:D332"/>
    <mergeCell ref="C333:D333"/>
    <mergeCell ref="C334:D334"/>
    <mergeCell ref="C323:D323"/>
    <mergeCell ref="C324:D324"/>
    <mergeCell ref="C325:D325"/>
    <mergeCell ref="C326:D326"/>
    <mergeCell ref="C327:D327"/>
    <mergeCell ref="C328:D328"/>
    <mergeCell ref="C341:D341"/>
    <mergeCell ref="C342:D342"/>
    <mergeCell ref="C343:D343"/>
    <mergeCell ref="C344:D344"/>
    <mergeCell ref="C345:D345"/>
    <mergeCell ref="C346:D346"/>
    <mergeCell ref="C335:D335"/>
    <mergeCell ref="C336:D336"/>
    <mergeCell ref="C337:D337"/>
    <mergeCell ref="C338:D338"/>
    <mergeCell ref="C339:D339"/>
    <mergeCell ref="C340:D340"/>
    <mergeCell ref="C353:D353"/>
    <mergeCell ref="C354:D354"/>
    <mergeCell ref="C355:D355"/>
    <mergeCell ref="C356:D356"/>
    <mergeCell ref="C357:D357"/>
    <mergeCell ref="C358:D358"/>
    <mergeCell ref="C347:D347"/>
    <mergeCell ref="C348:D348"/>
    <mergeCell ref="C349:D349"/>
    <mergeCell ref="C350:D350"/>
    <mergeCell ref="C351:D351"/>
    <mergeCell ref="C352:D352"/>
    <mergeCell ref="C365:D365"/>
    <mergeCell ref="C366:D366"/>
    <mergeCell ref="C367:D367"/>
    <mergeCell ref="C368:D368"/>
    <mergeCell ref="C369:D369"/>
    <mergeCell ref="C370:D370"/>
    <mergeCell ref="C359:D359"/>
    <mergeCell ref="C360:D360"/>
    <mergeCell ref="C361:D361"/>
    <mergeCell ref="C362:D362"/>
    <mergeCell ref="C363:D363"/>
    <mergeCell ref="C364:D364"/>
    <mergeCell ref="C377:D377"/>
    <mergeCell ref="C378:D378"/>
    <mergeCell ref="C379:D379"/>
    <mergeCell ref="C380:D380"/>
    <mergeCell ref="C381:D381"/>
    <mergeCell ref="C382:D382"/>
    <mergeCell ref="C371:D371"/>
    <mergeCell ref="C372:D372"/>
    <mergeCell ref="C373:D373"/>
    <mergeCell ref="C374:D374"/>
    <mergeCell ref="C375:D375"/>
    <mergeCell ref="C376:D376"/>
    <mergeCell ref="C389:D389"/>
    <mergeCell ref="C390:D390"/>
    <mergeCell ref="C391:D391"/>
    <mergeCell ref="C392:D392"/>
    <mergeCell ref="C393:D393"/>
    <mergeCell ref="C394:D394"/>
    <mergeCell ref="C383:D383"/>
    <mergeCell ref="C384:D384"/>
    <mergeCell ref="C385:D385"/>
    <mergeCell ref="C386:D386"/>
    <mergeCell ref="C387:D387"/>
    <mergeCell ref="C388:D388"/>
    <mergeCell ref="C401:D401"/>
    <mergeCell ref="C402:D402"/>
    <mergeCell ref="C403:D403"/>
    <mergeCell ref="C404:D404"/>
    <mergeCell ref="C405:D405"/>
    <mergeCell ref="C406:D406"/>
    <mergeCell ref="C395:D395"/>
    <mergeCell ref="C396:D396"/>
    <mergeCell ref="C397:D397"/>
    <mergeCell ref="C398:D398"/>
    <mergeCell ref="C399:D399"/>
    <mergeCell ref="C400:D400"/>
    <mergeCell ref="C413:D413"/>
    <mergeCell ref="C414:D414"/>
    <mergeCell ref="C415:D415"/>
    <mergeCell ref="C416:D416"/>
    <mergeCell ref="C417:D417"/>
    <mergeCell ref="C418:D418"/>
    <mergeCell ref="C407:D407"/>
    <mergeCell ref="C408:D408"/>
    <mergeCell ref="C409:D409"/>
    <mergeCell ref="C410:D410"/>
    <mergeCell ref="C411:D411"/>
    <mergeCell ref="C412:D412"/>
    <mergeCell ref="C425:D425"/>
    <mergeCell ref="C426:D426"/>
    <mergeCell ref="C427:D427"/>
    <mergeCell ref="C428:D428"/>
    <mergeCell ref="C429:D429"/>
    <mergeCell ref="C430:D430"/>
    <mergeCell ref="C419:D419"/>
    <mergeCell ref="C420:D420"/>
    <mergeCell ref="C421:D421"/>
    <mergeCell ref="C422:D422"/>
    <mergeCell ref="C423:D423"/>
    <mergeCell ref="C424:D424"/>
    <mergeCell ref="C437:D437"/>
    <mergeCell ref="C438:D438"/>
    <mergeCell ref="C439:D439"/>
    <mergeCell ref="C440:D440"/>
    <mergeCell ref="C441:D441"/>
    <mergeCell ref="C442:D442"/>
    <mergeCell ref="C431:D431"/>
    <mergeCell ref="C432:D432"/>
    <mergeCell ref="C433:D433"/>
    <mergeCell ref="C434:D434"/>
    <mergeCell ref="C435:D435"/>
    <mergeCell ref="C436:D436"/>
    <mergeCell ref="C449:D449"/>
    <mergeCell ref="C450:D450"/>
    <mergeCell ref="C451:D451"/>
    <mergeCell ref="C452:D452"/>
    <mergeCell ref="C453:D453"/>
    <mergeCell ref="C454:D454"/>
    <mergeCell ref="C443:D443"/>
    <mergeCell ref="C444:D444"/>
    <mergeCell ref="C445:D445"/>
    <mergeCell ref="C446:D446"/>
    <mergeCell ref="C447:D447"/>
    <mergeCell ref="C448:D448"/>
    <mergeCell ref="C494:D494"/>
    <mergeCell ref="C495:D495"/>
    <mergeCell ref="C275:D275"/>
    <mergeCell ref="C485:D485"/>
    <mergeCell ref="C486:D486"/>
    <mergeCell ref="C487:D487"/>
    <mergeCell ref="C488:D488"/>
    <mergeCell ref="C489:D489"/>
    <mergeCell ref="C490:D490"/>
    <mergeCell ref="C479:D479"/>
    <mergeCell ref="C480:D480"/>
    <mergeCell ref="C481:D481"/>
    <mergeCell ref="C482:D482"/>
    <mergeCell ref="C483:D483"/>
    <mergeCell ref="C484:D484"/>
    <mergeCell ref="C473:D473"/>
    <mergeCell ref="C474:D474"/>
    <mergeCell ref="C475:D475"/>
    <mergeCell ref="C476:D476"/>
    <mergeCell ref="C477:D477"/>
    <mergeCell ref="C478:D478"/>
    <mergeCell ref="C467:D467"/>
    <mergeCell ref="C468:D468"/>
    <mergeCell ref="C469:D469"/>
    <mergeCell ref="C265:D265"/>
    <mergeCell ref="C267:D267"/>
    <mergeCell ref="C268:D268"/>
    <mergeCell ref="C270:D270"/>
    <mergeCell ref="C272:D272"/>
    <mergeCell ref="C273:D273"/>
    <mergeCell ref="C491:D491"/>
    <mergeCell ref="C492:D492"/>
    <mergeCell ref="C493:D493"/>
    <mergeCell ref="C470:D470"/>
    <mergeCell ref="C471:D471"/>
    <mergeCell ref="C472:D472"/>
    <mergeCell ref="C461:D461"/>
    <mergeCell ref="C462:D462"/>
    <mergeCell ref="C463:D463"/>
    <mergeCell ref="C464:D464"/>
    <mergeCell ref="C465:D465"/>
    <mergeCell ref="C466:D466"/>
    <mergeCell ref="C455:D455"/>
    <mergeCell ref="C456:D456"/>
    <mergeCell ref="C457:D457"/>
    <mergeCell ref="C458:D458"/>
    <mergeCell ref="C459:D459"/>
    <mergeCell ref="C460:D460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7" zoomScale="110" zoomScaleNormal="110" workbookViewId="0">
      <selection activeCell="B21" sqref="B21"/>
    </sheetView>
  </sheetViews>
  <sheetFormatPr baseColWidth="10" defaultRowHeight="15" x14ac:dyDescent="0.25"/>
  <cols>
    <col min="1" max="1" width="20.28515625" bestFit="1" customWidth="1"/>
    <col min="2" max="3" width="13.85546875" bestFit="1" customWidth="1"/>
    <col min="4" max="4" width="13.140625" bestFit="1" customWidth="1"/>
    <col min="5" max="5" width="13.140625" customWidth="1"/>
    <col min="6" max="6" width="19.28515625" bestFit="1" customWidth="1"/>
    <col min="7" max="7" width="13.85546875" customWidth="1"/>
    <col min="8" max="8" width="14" bestFit="1" customWidth="1"/>
    <col min="9" max="9" width="16.7109375" bestFit="1" customWidth="1"/>
    <col min="11" max="11" width="11.85546875" style="10" bestFit="1" customWidth="1"/>
  </cols>
  <sheetData>
    <row r="1" spans="1:11" x14ac:dyDescent="0.25">
      <c r="A1" t="s">
        <v>38</v>
      </c>
      <c r="B1" s="1">
        <f>1000000</f>
        <v>1000000</v>
      </c>
      <c r="D1" s="10" t="s">
        <v>18</v>
      </c>
      <c r="E1" s="10">
        <f>3.5%*2</f>
        <v>7.0000000000000007E-2</v>
      </c>
      <c r="F1" s="10" t="s">
        <v>43</v>
      </c>
      <c r="G1" s="10" t="s">
        <v>50</v>
      </c>
    </row>
    <row r="2" spans="1:11" x14ac:dyDescent="0.25">
      <c r="A2" t="s">
        <v>39</v>
      </c>
      <c r="B2" s="5">
        <v>43281</v>
      </c>
      <c r="D2" s="10" t="s">
        <v>9</v>
      </c>
      <c r="E2" s="6">
        <f>+EFFECT(E1,48)</f>
        <v>7.2453493207309538E-2</v>
      </c>
    </row>
    <row r="3" spans="1:11" x14ac:dyDescent="0.25">
      <c r="A3" t="s">
        <v>40</v>
      </c>
      <c r="B3" s="5">
        <v>43373</v>
      </c>
      <c r="D3" s="10" t="s">
        <v>51</v>
      </c>
      <c r="E3" s="40">
        <f>+POWER(1+E2,90/360)-1</f>
        <v>1.7641049155290967E-2</v>
      </c>
    </row>
    <row r="4" spans="1:11" x14ac:dyDescent="0.25">
      <c r="A4" t="s">
        <v>41</v>
      </c>
      <c r="B4" t="s">
        <v>42</v>
      </c>
      <c r="G4" s="12">
        <f>G11+E11</f>
        <v>219695.19832061254</v>
      </c>
    </row>
    <row r="5" spans="1:11" x14ac:dyDescent="0.25">
      <c r="A5" t="s">
        <v>18</v>
      </c>
      <c r="B5" s="10">
        <f>3.5%*2</f>
        <v>7.0000000000000007E-2</v>
      </c>
      <c r="C5" t="s">
        <v>45</v>
      </c>
      <c r="D5" t="s">
        <v>44</v>
      </c>
      <c r="G5" s="12"/>
    </row>
    <row r="6" spans="1:11" ht="15.75" thickBot="1" x14ac:dyDescent="0.3">
      <c r="H6" s="12"/>
    </row>
    <row r="7" spans="1:11" x14ac:dyDescent="0.25">
      <c r="A7" s="37" t="s">
        <v>23</v>
      </c>
      <c r="B7" s="38" t="s">
        <v>46</v>
      </c>
      <c r="C7" s="38" t="s">
        <v>25</v>
      </c>
      <c r="D7" s="38" t="s">
        <v>26</v>
      </c>
      <c r="E7" s="38" t="s">
        <v>49</v>
      </c>
      <c r="F7" s="38" t="s">
        <v>27</v>
      </c>
      <c r="G7" s="38" t="s">
        <v>52</v>
      </c>
      <c r="H7" s="39" t="s">
        <v>47</v>
      </c>
      <c r="I7" s="10" t="s">
        <v>48</v>
      </c>
    </row>
    <row r="8" spans="1:11" ht="15.75" thickBot="1" x14ac:dyDescent="0.3">
      <c r="A8" s="26">
        <v>0</v>
      </c>
      <c r="B8" s="27">
        <f>B2</f>
        <v>43281</v>
      </c>
      <c r="C8" s="32">
        <f>B1</f>
        <v>1000000</v>
      </c>
      <c r="D8" s="32"/>
      <c r="E8" s="32"/>
      <c r="F8" s="32"/>
      <c r="G8" s="32"/>
      <c r="H8" s="33">
        <f>C8</f>
        <v>1000000</v>
      </c>
      <c r="I8" s="13"/>
    </row>
    <row r="9" spans="1:11" x14ac:dyDescent="0.25">
      <c r="A9" s="24">
        <v>1</v>
      </c>
      <c r="B9" s="25">
        <f>+EDATE(B8,3)</f>
        <v>43373</v>
      </c>
      <c r="C9" s="30">
        <f>H8</f>
        <v>1000000</v>
      </c>
      <c r="D9" s="30">
        <f>+G9-F9</f>
        <v>0</v>
      </c>
      <c r="E9" s="30">
        <v>0</v>
      </c>
      <c r="F9" s="30">
        <f>C9*$E$3</f>
        <v>17641.049155290966</v>
      </c>
      <c r="G9" s="30">
        <f>F9</f>
        <v>17641.049155290966</v>
      </c>
      <c r="H9" s="31">
        <f>+C9-D9-E9</f>
        <v>1000000</v>
      </c>
      <c r="I9" s="13"/>
      <c r="J9" s="10">
        <v>0</v>
      </c>
      <c r="K9" s="36"/>
    </row>
    <row r="10" spans="1:11" x14ac:dyDescent="0.25">
      <c r="A10" s="26">
        <v>2</v>
      </c>
      <c r="B10" s="27">
        <f t="shared" ref="B10:B16" si="0">+EDATE(B9,3)</f>
        <v>43464</v>
      </c>
      <c r="C10" s="32">
        <f t="shared" ref="C10:C12" si="1">H9</f>
        <v>1000000</v>
      </c>
      <c r="D10" s="32">
        <f t="shared" ref="D10:D12" si="2">+G10-F10</f>
        <v>67206.550005015306</v>
      </c>
      <c r="E10" s="32">
        <v>0</v>
      </c>
      <c r="F10" s="32">
        <f t="shared" ref="F10:F12" si="3">C10*$E$3</f>
        <v>17641.049155290966</v>
      </c>
      <c r="G10" s="32">
        <f>(($H$9-PV($E$3,3,0,-$H$12)-PV($E$3,2,0,-$E$11))/$K$10)*J10</f>
        <v>84847.599160306272</v>
      </c>
      <c r="H10" s="33">
        <f t="shared" ref="H10:H11" si="4">+C10-D10-E10</f>
        <v>932793.44999498466</v>
      </c>
      <c r="I10" s="13"/>
      <c r="J10" s="10">
        <v>2</v>
      </c>
      <c r="K10" s="15">
        <f>NPV(E3,J10:J12)</f>
        <v>6.7767402778181562</v>
      </c>
    </row>
    <row r="11" spans="1:11" x14ac:dyDescent="0.25">
      <c r="A11" s="26">
        <v>3</v>
      </c>
      <c r="B11" s="27">
        <f t="shared" si="0"/>
        <v>43554</v>
      </c>
      <c r="C11" s="32">
        <f t="shared" si="1"/>
        <v>932793.44999498466</v>
      </c>
      <c r="D11" s="32">
        <f>+G11-F11</f>
        <v>153239.74321751756</v>
      </c>
      <c r="E11" s="32">
        <v>50000</v>
      </c>
      <c r="F11" s="32">
        <f t="shared" si="3"/>
        <v>16455.45510309497</v>
      </c>
      <c r="G11" s="32">
        <f>(($H$9-PV($E$3,3,0,-$H$12)-PV($E$3,2,0,-$E$11))/$K$10)*J11</f>
        <v>169695.19832061254</v>
      </c>
      <c r="H11" s="33">
        <f t="shared" si="4"/>
        <v>729553.70677746716</v>
      </c>
      <c r="I11" s="13"/>
      <c r="J11" s="10">
        <v>4</v>
      </c>
    </row>
    <row r="12" spans="1:11" ht="15.75" thickBot="1" x14ac:dyDescent="0.3">
      <c r="A12" s="28">
        <v>4</v>
      </c>
      <c r="B12" s="29">
        <f t="shared" si="0"/>
        <v>43646</v>
      </c>
      <c r="C12" s="34">
        <f t="shared" si="1"/>
        <v>729553.70677746716</v>
      </c>
      <c r="D12" s="34">
        <f t="shared" si="2"/>
        <v>29553.706777467105</v>
      </c>
      <c r="E12" s="34">
        <v>0</v>
      </c>
      <c r="F12" s="34">
        <f t="shared" si="3"/>
        <v>12870.092802686031</v>
      </c>
      <c r="G12" s="34">
        <f t="shared" ref="G12" si="5">(($H$9-PV($E$3,3,0,-$H$12)-PV($E$3,2,0,-$E$11))/$K$10)*J12</f>
        <v>42423.799580153136</v>
      </c>
      <c r="H12" s="35">
        <f>H8-I12</f>
        <v>700000</v>
      </c>
      <c r="I12" s="13">
        <f>0.3*H8</f>
        <v>300000</v>
      </c>
      <c r="J12" s="10">
        <v>1</v>
      </c>
      <c r="K12" s="13"/>
    </row>
    <row r="13" spans="1:11" x14ac:dyDescent="0.25">
      <c r="A13" s="24">
        <v>5</v>
      </c>
      <c r="B13" s="25">
        <f t="shared" si="0"/>
        <v>43738</v>
      </c>
      <c r="C13" s="30">
        <f>H12</f>
        <v>700000</v>
      </c>
      <c r="D13" s="30">
        <f>G13-F13</f>
        <v>0</v>
      </c>
      <c r="E13" s="30">
        <v>0</v>
      </c>
      <c r="F13" s="30">
        <f>C13*$E$3</f>
        <v>12348.734408703676</v>
      </c>
      <c r="G13" s="30">
        <f>F13</f>
        <v>12348.734408703676</v>
      </c>
      <c r="H13" s="31">
        <f>C13-D13-E13</f>
        <v>700000</v>
      </c>
      <c r="I13" s="13"/>
      <c r="J13" s="10">
        <v>0</v>
      </c>
      <c r="K13" s="16">
        <f>NPV(E3,J14:J16)</f>
        <v>6.7767402778181562</v>
      </c>
    </row>
    <row r="14" spans="1:11" x14ac:dyDescent="0.25">
      <c r="A14" s="26">
        <v>6</v>
      </c>
      <c r="B14" s="27">
        <f t="shared" si="0"/>
        <v>43829</v>
      </c>
      <c r="C14" s="32">
        <f t="shared" ref="C14:C16" si="6">H13</f>
        <v>700000</v>
      </c>
      <c r="D14" s="32">
        <f>G14-F14</f>
        <v>179991.08429396321</v>
      </c>
      <c r="E14" s="32">
        <v>0</v>
      </c>
      <c r="F14" s="32">
        <f t="shared" ref="F14:F16" si="7">C14*$E$3</f>
        <v>12348.734408703676</v>
      </c>
      <c r="G14" s="32">
        <f>(($H$13-PV($E$3,2,0,-$E$15))/$K$13)*J14</f>
        <v>192339.81870266687</v>
      </c>
      <c r="H14" s="33">
        <f t="shared" ref="H14:H16" si="8">C14-D14-E14</f>
        <v>520008.91570603679</v>
      </c>
      <c r="I14" s="13"/>
      <c r="J14" s="10">
        <v>2</v>
      </c>
    </row>
    <row r="15" spans="1:11" x14ac:dyDescent="0.25">
      <c r="A15" s="26">
        <v>7</v>
      </c>
      <c r="B15" s="27">
        <f t="shared" si="0"/>
        <v>43920</v>
      </c>
      <c r="C15" s="32">
        <f t="shared" si="6"/>
        <v>520008.91570603679</v>
      </c>
      <c r="D15" s="32">
        <f t="shared" ref="D14:D16" si="9">G15-F15</f>
        <v>375506.13456217397</v>
      </c>
      <c r="E15" s="32">
        <v>50000</v>
      </c>
      <c r="F15" s="32">
        <f t="shared" si="7"/>
        <v>9173.5028431597511</v>
      </c>
      <c r="G15" s="32">
        <f t="shared" ref="G15:G16" si="10">(($H$13-PV($E$3,2,0,-$E$15))/$K$13)*J15</f>
        <v>384679.63740533375</v>
      </c>
      <c r="H15" s="33">
        <f t="shared" si="8"/>
        <v>94502.781143862812</v>
      </c>
      <c r="I15" s="13"/>
      <c r="J15" s="10">
        <v>4</v>
      </c>
    </row>
    <row r="16" spans="1:11" ht="15.75" thickBot="1" x14ac:dyDescent="0.3">
      <c r="A16" s="28">
        <v>8</v>
      </c>
      <c r="B16" s="29">
        <f t="shared" si="0"/>
        <v>44012</v>
      </c>
      <c r="C16" s="34">
        <f t="shared" si="6"/>
        <v>94502.781143862812</v>
      </c>
      <c r="D16" s="34">
        <f t="shared" si="9"/>
        <v>94502.781143862856</v>
      </c>
      <c r="E16" s="34">
        <v>0</v>
      </c>
      <c r="F16" s="34">
        <f t="shared" si="7"/>
        <v>1667.1282074705882</v>
      </c>
      <c r="G16" s="34">
        <f t="shared" si="10"/>
        <v>96169.909351333437</v>
      </c>
      <c r="H16" s="35">
        <f t="shared" si="8"/>
        <v>-4.3655745685100555E-11</v>
      </c>
      <c r="I16" s="13">
        <f>H8-I12</f>
        <v>700000</v>
      </c>
      <c r="J16" s="10">
        <v>1</v>
      </c>
    </row>
  </sheetData>
  <pageMargins left="0.7" right="0.7" top="0.75" bottom="0.75" header="0.3" footer="0.3"/>
  <pageSetup orientation="portrait" horizontalDpi="4294967293" verticalDpi="0" r:id="rId1"/>
  <ignoredErrors>
    <ignoredError sqref="K10 K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2020-08-26T05:58:01Z</dcterms:created>
  <dcterms:modified xsi:type="dcterms:W3CDTF">2020-08-27T09:54:56Z</dcterms:modified>
</cp:coreProperties>
</file>